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keyse.mohamed\Documents\HOA-DRIVE\"/>
    </mc:Choice>
  </mc:AlternateContent>
  <xr:revisionPtr revIDLastSave="0" documentId="13_ncr:1_{77790652-D8E7-479A-8E3F-EB6D73908960}" xr6:coauthVersionLast="47" xr6:coauthVersionMax="47" xr10:uidLastSave="{00000000-0000-0000-0000-000000000000}"/>
  <bookViews>
    <workbookView xWindow="-110" yWindow="-110" windowWidth="19420" windowHeight="10300" firstSheet="1" activeTab="3" xr2:uid="{7851F6FB-9E25-4A8C-86D7-4ABDEF827571}"/>
  </bookViews>
  <sheets>
    <sheet name="Livestock Export 2024 " sheetId="1" r:id="rId1"/>
    <sheet name="Livestock Export 2025" sheetId="5" r:id="rId2"/>
    <sheet name="Head by Ports-2024" sheetId="2" r:id="rId3"/>
    <sheet name=" Port Exported 2025" sheetId="6" r:id="rId4"/>
    <sheet name="Dashboard" sheetId="4" state="hidden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E7" i="6"/>
  <c r="D7" i="6"/>
  <c r="G7" i="6" l="1"/>
  <c r="K15" i="5"/>
  <c r="G13" i="5"/>
  <c r="G14" i="5"/>
  <c r="G12" i="5"/>
  <c r="J27" i="5" l="1"/>
  <c r="I27" i="5"/>
  <c r="H27" i="5"/>
  <c r="F27" i="5"/>
  <c r="E27" i="5"/>
  <c r="D27" i="5"/>
  <c r="K26" i="5"/>
  <c r="K25" i="5"/>
  <c r="K24" i="5"/>
  <c r="G27" i="5"/>
  <c r="J23" i="5"/>
  <c r="I23" i="5"/>
  <c r="H23" i="5"/>
  <c r="F23" i="5"/>
  <c r="E23" i="5"/>
  <c r="D23" i="5"/>
  <c r="K22" i="5"/>
  <c r="K21" i="5"/>
  <c r="K20" i="5"/>
  <c r="G23" i="5"/>
  <c r="J19" i="5"/>
  <c r="I19" i="5"/>
  <c r="H19" i="5"/>
  <c r="F19" i="5"/>
  <c r="E19" i="5"/>
  <c r="D19" i="5"/>
  <c r="K18" i="5"/>
  <c r="K17" i="5"/>
  <c r="K16" i="5"/>
  <c r="G19" i="5"/>
  <c r="J15" i="5"/>
  <c r="I15" i="5"/>
  <c r="H15" i="5"/>
  <c r="G15" i="5"/>
  <c r="F15" i="5"/>
  <c r="E15" i="5"/>
  <c r="D15" i="5"/>
  <c r="K14" i="5"/>
  <c r="K13" i="5"/>
  <c r="K12" i="5"/>
  <c r="L27" i="1"/>
  <c r="L28" i="1"/>
  <c r="L26" i="1"/>
  <c r="L29" i="1" s="1"/>
  <c r="H27" i="1"/>
  <c r="H28" i="1"/>
  <c r="H26" i="1"/>
  <c r="H24" i="1"/>
  <c r="G22" i="2"/>
  <c r="F22" i="2"/>
  <c r="E22" i="2"/>
  <c r="D22" i="2"/>
  <c r="F18" i="2"/>
  <c r="E18" i="2"/>
  <c r="D18" i="2"/>
  <c r="G17" i="2"/>
  <c r="G16" i="2"/>
  <c r="G15" i="2"/>
  <c r="F14" i="2"/>
  <c r="E14" i="2"/>
  <c r="D14" i="2"/>
  <c r="G13" i="2"/>
  <c r="G12" i="2"/>
  <c r="G11" i="2"/>
  <c r="F10" i="2"/>
  <c r="E10" i="2"/>
  <c r="D10" i="2"/>
  <c r="G9" i="2"/>
  <c r="G8" i="2"/>
  <c r="G7" i="2"/>
  <c r="K29" i="1"/>
  <c r="J29" i="1"/>
  <c r="I29" i="1"/>
  <c r="I30" i="1" s="1"/>
  <c r="G29" i="1"/>
  <c r="F29" i="1"/>
  <c r="E29" i="1"/>
  <c r="K25" i="1"/>
  <c r="J25" i="1"/>
  <c r="I25" i="1"/>
  <c r="G25" i="1"/>
  <c r="F25" i="1"/>
  <c r="E25" i="1"/>
  <c r="L24" i="1"/>
  <c r="L23" i="1"/>
  <c r="H23" i="1"/>
  <c r="L22" i="1"/>
  <c r="H22" i="1"/>
  <c r="K21" i="1"/>
  <c r="J21" i="1"/>
  <c r="I21" i="1"/>
  <c r="G21" i="1"/>
  <c r="F21" i="1"/>
  <c r="E21" i="1"/>
  <c r="L20" i="1"/>
  <c r="H20" i="1"/>
  <c r="L19" i="1"/>
  <c r="H19" i="1"/>
  <c r="L18" i="1"/>
  <c r="H18" i="1"/>
  <c r="K17" i="1"/>
  <c r="L17" i="1" s="1"/>
  <c r="R13" i="1" s="1"/>
  <c r="J17" i="1"/>
  <c r="I17" i="1"/>
  <c r="G17" i="1"/>
  <c r="F17" i="1"/>
  <c r="E17" i="1"/>
  <c r="L16" i="1"/>
  <c r="H16" i="1"/>
  <c r="L15" i="1"/>
  <c r="H15" i="1"/>
  <c r="L14" i="1"/>
  <c r="H14" i="1"/>
  <c r="K27" i="5" l="1"/>
  <c r="K23" i="5"/>
  <c r="K19" i="5"/>
  <c r="H28" i="5"/>
  <c r="J28" i="5"/>
  <c r="I28" i="5"/>
  <c r="F28" i="5"/>
  <c r="D28" i="5"/>
  <c r="E28" i="5"/>
  <c r="G28" i="5"/>
  <c r="H29" i="1"/>
  <c r="Q16" i="1" s="1"/>
  <c r="K30" i="1"/>
  <c r="F30" i="1"/>
  <c r="H25" i="1"/>
  <c r="Q15" i="1" s="1"/>
  <c r="L21" i="1"/>
  <c r="R14" i="1" s="1"/>
  <c r="L25" i="1"/>
  <c r="R15" i="1" s="1"/>
  <c r="E30" i="1"/>
  <c r="H21" i="1"/>
  <c r="Q14" i="1" s="1"/>
  <c r="G30" i="1"/>
  <c r="H17" i="1"/>
  <c r="Q13" i="1" s="1"/>
  <c r="J30" i="1"/>
  <c r="G18" i="2"/>
  <c r="G14" i="2"/>
  <c r="F23" i="2"/>
  <c r="D23" i="2"/>
  <c r="E23" i="2"/>
  <c r="G10" i="2"/>
  <c r="R16" i="1"/>
  <c r="G23" i="2" l="1"/>
  <c r="K28" i="5"/>
  <c r="Q17" i="1"/>
  <c r="H30" i="1"/>
  <c r="R17" i="1"/>
  <c r="L30" i="1"/>
</calcChain>
</file>

<file path=xl/sharedStrings.xml><?xml version="1.0" encoding="utf-8"?>
<sst xmlns="http://schemas.openxmlformats.org/spreadsheetml/2006/main" count="138" uniqueCount="54">
  <si>
    <r>
      <t xml:space="preserve">   </t>
    </r>
    <r>
      <rPr>
        <b/>
        <u/>
        <sz val="18"/>
        <color theme="1"/>
        <rFont val="Aptos Narrow"/>
        <family val="2"/>
        <scheme val="minor"/>
      </rPr>
      <t>Livestock Export 2024</t>
    </r>
  </si>
  <si>
    <t>Key Summary Livestock Export 2024</t>
  </si>
  <si>
    <t>Livestock Export Heads</t>
  </si>
  <si>
    <t>Livestock Export Value USD</t>
  </si>
  <si>
    <t>Quarterly</t>
  </si>
  <si>
    <t>Total Heads</t>
  </si>
  <si>
    <t>Total Value USD</t>
  </si>
  <si>
    <t>Month</t>
  </si>
  <si>
    <t>Camel</t>
  </si>
  <si>
    <t>Cattle</t>
  </si>
  <si>
    <t>Sheep/Goat</t>
  </si>
  <si>
    <t>Total</t>
  </si>
  <si>
    <t xml:space="preserve">Quarter 1st </t>
  </si>
  <si>
    <t>2024Q1</t>
  </si>
  <si>
    <t>Jan</t>
  </si>
  <si>
    <t xml:space="preserve">Quarter 2nd  </t>
  </si>
  <si>
    <t>Feb</t>
  </si>
  <si>
    <t>Quarter 3rd</t>
  </si>
  <si>
    <t>March</t>
  </si>
  <si>
    <t>Quarter 4th</t>
  </si>
  <si>
    <t xml:space="preserve">Total </t>
  </si>
  <si>
    <t>2024Q2</t>
  </si>
  <si>
    <t>Apr</t>
  </si>
  <si>
    <t>May</t>
  </si>
  <si>
    <t>Jun</t>
  </si>
  <si>
    <t>2024Q3</t>
  </si>
  <si>
    <t>July</t>
  </si>
  <si>
    <t>August</t>
  </si>
  <si>
    <t>Sep</t>
  </si>
  <si>
    <t>2024Q4</t>
  </si>
  <si>
    <t>October</t>
  </si>
  <si>
    <t>November</t>
  </si>
  <si>
    <t>December</t>
  </si>
  <si>
    <t>Grand Total</t>
  </si>
  <si>
    <t>Source: FOA/FSNAU, Somaliland Ministry of Finance, Customs and Federal Ministry livestock and Forest Range  with adjustment of Central Bank of Somalia</t>
  </si>
  <si>
    <t>Berbera</t>
  </si>
  <si>
    <t>Bossaso</t>
  </si>
  <si>
    <t>Mogadishu</t>
  </si>
  <si>
    <t>2023Q2</t>
  </si>
  <si>
    <t>2023Q3</t>
  </si>
  <si>
    <t>2023Q4</t>
  </si>
  <si>
    <t>Livestock Export Per Port Distributions -2024Q3</t>
  </si>
  <si>
    <t>Source: Central Bank of Somalia 2024</t>
  </si>
  <si>
    <t>Livestock Export Heads-2024</t>
  </si>
  <si>
    <t>Row Labels</t>
  </si>
  <si>
    <t>Sum of Total</t>
  </si>
  <si>
    <t>Sum of Camel2</t>
  </si>
  <si>
    <t>Sum of Cattle2</t>
  </si>
  <si>
    <t xml:space="preserve"> Sheep/Goat value</t>
  </si>
  <si>
    <t>2025Q1</t>
  </si>
  <si>
    <t>2025Q2</t>
  </si>
  <si>
    <t>2025Q3</t>
  </si>
  <si>
    <t>2025Q4</t>
  </si>
  <si>
    <t xml:space="preserve">   Livestock Export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</si>
</sst>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b/>
      <sz val="11"/>
      <color rgb="FFFF0000"/>
      <name val="Garamond"/>
      <family val="1"/>
    </font>
    <font>
      <i/>
      <sz val="12"/>
      <color rgb="FF000000"/>
      <name val="Garamond"/>
      <family val="1"/>
    </font>
    <font>
      <b/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6" fillId="0" borderId="2" xfId="1" applyNumberFormat="1" applyFont="1" applyBorder="1" applyAlignme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 vertical="top" wrapText="1"/>
    </xf>
    <xf numFmtId="164" fontId="6" fillId="0" borderId="5" xfId="1" applyNumberFormat="1" applyFont="1" applyBorder="1"/>
    <xf numFmtId="164" fontId="6" fillId="0" borderId="5" xfId="1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7" fillId="0" borderId="5" xfId="1" applyNumberFormat="1" applyFont="1" applyBorder="1"/>
    <xf numFmtId="164" fontId="0" fillId="0" borderId="5" xfId="1" applyNumberFormat="1" applyFont="1" applyBorder="1"/>
    <xf numFmtId="164" fontId="6" fillId="0" borderId="5" xfId="1" applyNumberFormat="1" applyFont="1" applyBorder="1" applyAlignment="1">
      <alignment horizontal="left" vertical="top"/>
    </xf>
    <xf numFmtId="164" fontId="6" fillId="3" borderId="5" xfId="1" applyNumberFormat="1" applyFont="1" applyFill="1" applyBorder="1"/>
    <xf numFmtId="164" fontId="6" fillId="4" borderId="5" xfId="1" applyNumberFormat="1" applyFont="1" applyFill="1" applyBorder="1"/>
    <xf numFmtId="164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164" fontId="6" fillId="0" borderId="5" xfId="1" applyNumberFormat="1" applyFont="1" applyBorder="1" applyAlignment="1">
      <alignment horizontal="left"/>
    </xf>
    <xf numFmtId="164" fontId="7" fillId="0" borderId="5" xfId="1" applyNumberFormat="1" applyFont="1" applyFill="1" applyBorder="1"/>
    <xf numFmtId="164" fontId="6" fillId="5" borderId="5" xfId="1" applyNumberFormat="1" applyFont="1" applyFill="1" applyBorder="1"/>
    <xf numFmtId="164" fontId="9" fillId="0" borderId="5" xfId="1" applyNumberFormat="1" applyFont="1" applyBorder="1"/>
    <xf numFmtId="0" fontId="0" fillId="0" borderId="0" xfId="2" applyNumberFormat="1" applyFont="1"/>
    <xf numFmtId="17" fontId="0" fillId="0" borderId="0" xfId="0" applyNumberFormat="1"/>
    <xf numFmtId="17" fontId="0" fillId="0" borderId="5" xfId="0" applyNumberFormat="1" applyBorder="1"/>
    <xf numFmtId="164" fontId="0" fillId="3" borderId="5" xfId="1" applyNumberFormat="1" applyFont="1" applyFill="1" applyBorder="1" applyAlignment="1"/>
    <xf numFmtId="164" fontId="0" fillId="3" borderId="5" xfId="0" applyNumberFormat="1" applyFill="1" applyBorder="1"/>
    <xf numFmtId="164" fontId="0" fillId="0" borderId="5" xfId="1" applyNumberFormat="1" applyFont="1" applyBorder="1" applyAlignment="1"/>
    <xf numFmtId="164" fontId="0" fillId="7" borderId="5" xfId="1" applyNumberFormat="1" applyFont="1" applyFill="1" applyBorder="1" applyAlignment="1"/>
    <xf numFmtId="164" fontId="6" fillId="8" borderId="5" xfId="1" applyNumberFormat="1" applyFont="1" applyFill="1" applyBorder="1"/>
    <xf numFmtId="164" fontId="2" fillId="8" borderId="5" xfId="1" applyNumberFormat="1" applyFont="1" applyFill="1" applyBorder="1" applyAlignment="1"/>
    <xf numFmtId="164" fontId="6" fillId="8" borderId="4" xfId="1" applyNumberFormat="1" applyFont="1" applyFill="1" applyBorder="1"/>
    <xf numFmtId="164" fontId="0" fillId="8" borderId="5" xfId="1" applyNumberFormat="1" applyFont="1" applyFill="1" applyBorder="1" applyAlignment="1"/>
    <xf numFmtId="164" fontId="2" fillId="9" borderId="5" xfId="0" applyNumberFormat="1" applyFont="1" applyFill="1" applyBorder="1"/>
    <xf numFmtId="164" fontId="2" fillId="5" borderId="5" xfId="0" applyNumberFormat="1" applyFont="1" applyFill="1" applyBorder="1"/>
    <xf numFmtId="9" fontId="0" fillId="0" borderId="0" xfId="2" applyFon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6" fillId="10" borderId="5" xfId="1" applyNumberFormat="1" applyFont="1" applyFill="1" applyBorder="1"/>
    <xf numFmtId="164" fontId="0" fillId="4" borderId="5" xfId="1" applyNumberFormat="1" applyFont="1" applyFill="1" applyBorder="1" applyAlignment="1"/>
    <xf numFmtId="164" fontId="6" fillId="0" borderId="5" xfId="1" applyNumberFormat="1" applyFont="1" applyBorder="1" applyAlignment="1">
      <alignment horizontal="center" textRotation="90"/>
    </xf>
    <xf numFmtId="164" fontId="6" fillId="6" borderId="2" xfId="1" applyNumberFormat="1" applyFont="1" applyFill="1" applyBorder="1" applyAlignment="1">
      <alignment horizontal="center"/>
    </xf>
    <xf numFmtId="164" fontId="6" fillId="6" borderId="4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6" fillId="0" borderId="6" xfId="1" applyNumberFormat="1" applyFont="1" applyBorder="1" applyAlignment="1">
      <alignment horizontal="center" textRotation="90"/>
    </xf>
    <xf numFmtId="164" fontId="6" fillId="0" borderId="7" xfId="1" applyNumberFormat="1" applyFont="1" applyBorder="1" applyAlignment="1">
      <alignment horizontal="center" textRotation="90"/>
    </xf>
    <xf numFmtId="164" fontId="6" fillId="0" borderId="8" xfId="1" applyNumberFormat="1" applyFont="1" applyBorder="1" applyAlignment="1">
      <alignment horizontal="center" textRotation="9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Livestock Export By Value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'Livestock Export 2024 '!$I$12:$I$13</c:f>
              <c:strCache>
                <c:ptCount val="2"/>
                <c:pt idx="0">
                  <c:v> Livestock Export Value USD </c:v>
                </c:pt>
                <c:pt idx="1">
                  <c:v> Camel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'Livestock Export 2024 '!$D$14:$D$29</c15:sqref>
                  </c15:fullRef>
                </c:ext>
              </c:extLst>
              <c:f>('Livestock Export 2024 '!$D$14:$D$16,'Livestock Export 2024 '!$D$18:$D$20,'Livestock Export 2024 '!$D$22:$D$24,'Livestock Export 2024 '!$D$26:$D$29)</c:f>
              <c:strCache>
                <c:ptCount val="13"/>
                <c:pt idx="0">
                  <c:v> Jan </c:v>
                </c:pt>
                <c:pt idx="1">
                  <c:v> Feb </c:v>
                </c:pt>
                <c:pt idx="2">
                  <c:v> March 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August</c:v>
                </c:pt>
                <c:pt idx="8">
                  <c:v>Sep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'Livestock Export 2024 '!$I$14:$I$29</c15:sqref>
                  </c15:fullRef>
                </c:ext>
              </c:extLst>
              <c:f>('Livestock Export 2024 '!$I$14:$I$16,'Livestock Export 2024 '!$I$18:$I$20,'Livestock Export 2024 '!$I$22:$I$24,'Livestock Export 2024 '!$I$26:$I$29)</c:f>
              <c:numCache>
                <c:formatCode>_(* #,##0_);_(* \(#,##0\);_(* "-"??_);_(@_)</c:formatCode>
                <c:ptCount val="13"/>
                <c:pt idx="0">
                  <c:v>20167992</c:v>
                </c:pt>
                <c:pt idx="1">
                  <c:v>26374572</c:v>
                </c:pt>
                <c:pt idx="2">
                  <c:v>22600512</c:v>
                </c:pt>
                <c:pt idx="3">
                  <c:v>16136280</c:v>
                </c:pt>
                <c:pt idx="4">
                  <c:v>10965780</c:v>
                </c:pt>
                <c:pt idx="5">
                  <c:v>14526540</c:v>
                </c:pt>
                <c:pt idx="6">
                  <c:v>24587862</c:v>
                </c:pt>
                <c:pt idx="7">
                  <c:v>20642892</c:v>
                </c:pt>
                <c:pt idx="8">
                  <c:v>25125041</c:v>
                </c:pt>
                <c:pt idx="9">
                  <c:v>6767916</c:v>
                </c:pt>
                <c:pt idx="10">
                  <c:v>11478864</c:v>
                </c:pt>
                <c:pt idx="11">
                  <c:v>25799676</c:v>
                </c:pt>
                <c:pt idx="12">
                  <c:v>44046456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8-48A2-9E66-219F05AFFF67}"/>
            </c:ext>
          </c:extLst>
        </c:ser>
        <c:ser>
          <c:idx val="1"/>
          <c:order val="1"/>
          <c:tx>
            <c:strRef>
              <c:f>'Livestock Export 2024 '!$J$12:$J$13</c:f>
              <c:strCache>
                <c:ptCount val="2"/>
                <c:pt idx="0">
                  <c:v> Livestock Export Value USD </c:v>
                </c:pt>
                <c:pt idx="1">
                  <c:v> Cattle 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'Livestock Export 2024 '!$D$14:$D$29</c15:sqref>
                  </c15:fullRef>
                </c:ext>
              </c:extLst>
              <c:f>('Livestock Export 2024 '!$D$14:$D$16,'Livestock Export 2024 '!$D$18:$D$20,'Livestock Export 2024 '!$D$22:$D$24,'Livestock Export 2024 '!$D$26:$D$29)</c:f>
              <c:strCache>
                <c:ptCount val="13"/>
                <c:pt idx="0">
                  <c:v> Jan </c:v>
                </c:pt>
                <c:pt idx="1">
                  <c:v> Feb </c:v>
                </c:pt>
                <c:pt idx="2">
                  <c:v> March 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August</c:v>
                </c:pt>
                <c:pt idx="8">
                  <c:v>Sep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'Livestock Export 2024 '!$J$14:$J$29</c15:sqref>
                  </c15:fullRef>
                </c:ext>
              </c:extLst>
              <c:f>('Livestock Export 2024 '!$J$14:$J$16,'Livestock Export 2024 '!$J$18:$J$20,'Livestock Export 2024 '!$J$22:$J$24,'Livestock Export 2024 '!$J$26:$J$29)</c:f>
              <c:numCache>
                <c:formatCode>_(* #,##0_);_(* \(#,##0\);_(* "-"??_);_(@_)</c:formatCode>
                <c:ptCount val="13"/>
                <c:pt idx="0">
                  <c:v>12696864</c:v>
                </c:pt>
                <c:pt idx="1">
                  <c:v>13916208</c:v>
                </c:pt>
                <c:pt idx="2">
                  <c:v>12628464</c:v>
                </c:pt>
                <c:pt idx="3">
                  <c:v>9365620.8000000007</c:v>
                </c:pt>
                <c:pt idx="4">
                  <c:v>12368044.800000001</c:v>
                </c:pt>
                <c:pt idx="5">
                  <c:v>15088094.4</c:v>
                </c:pt>
                <c:pt idx="6">
                  <c:v>6525504</c:v>
                </c:pt>
                <c:pt idx="7">
                  <c:v>11035771</c:v>
                </c:pt>
                <c:pt idx="8">
                  <c:v>13441632</c:v>
                </c:pt>
                <c:pt idx="9">
                  <c:v>11073954</c:v>
                </c:pt>
                <c:pt idx="10">
                  <c:v>10112982</c:v>
                </c:pt>
                <c:pt idx="11">
                  <c:v>9130110</c:v>
                </c:pt>
                <c:pt idx="12">
                  <c:v>30317046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8-48A2-9E66-219F05AFFF67}"/>
            </c:ext>
          </c:extLst>
        </c:ser>
        <c:ser>
          <c:idx val="2"/>
          <c:order val="2"/>
          <c:tx>
            <c:strRef>
              <c:f>'Livestock Export 2024 '!$K$12:$K$13</c:f>
              <c:strCache>
                <c:ptCount val="2"/>
                <c:pt idx="0">
                  <c:v> Livestock Export Value USD </c:v>
                </c:pt>
                <c:pt idx="1">
                  <c:v> Sheep/Goat 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'Livestock Export 2024 '!$D$14:$D$29</c15:sqref>
                  </c15:fullRef>
                </c:ext>
              </c:extLst>
              <c:f>('Livestock Export 2024 '!$D$14:$D$16,'Livestock Export 2024 '!$D$18:$D$20,'Livestock Export 2024 '!$D$22:$D$24,'Livestock Export 2024 '!$D$26:$D$29)</c:f>
              <c:strCache>
                <c:ptCount val="13"/>
                <c:pt idx="0">
                  <c:v> Jan </c:v>
                </c:pt>
                <c:pt idx="1">
                  <c:v> Feb </c:v>
                </c:pt>
                <c:pt idx="2">
                  <c:v> March 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July</c:v>
                </c:pt>
                <c:pt idx="7">
                  <c:v>August</c:v>
                </c:pt>
                <c:pt idx="8">
                  <c:v>Sep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'Livestock Export 2024 '!$K$14:$K$29</c15:sqref>
                  </c15:fullRef>
                </c:ext>
              </c:extLst>
              <c:f>('Livestock Export 2024 '!$K$14:$K$16,'Livestock Export 2024 '!$K$18:$K$20,'Livestock Export 2024 '!$K$22:$K$24,'Livestock Export 2024 '!$K$26:$K$29)</c:f>
              <c:numCache>
                <c:formatCode>_(* #,##0_);_(* \(#,##0\);_(* "-"??_);_(@_)</c:formatCode>
                <c:ptCount val="13"/>
                <c:pt idx="0">
                  <c:v>35728862.399999999</c:v>
                </c:pt>
                <c:pt idx="1">
                  <c:v>45460900.799999997</c:v>
                </c:pt>
                <c:pt idx="2">
                  <c:v>44356636.799999997</c:v>
                </c:pt>
                <c:pt idx="3">
                  <c:v>52347294.912</c:v>
                </c:pt>
                <c:pt idx="4">
                  <c:v>68955569.75999999</c:v>
                </c:pt>
                <c:pt idx="5">
                  <c:v>174190540.12799999</c:v>
                </c:pt>
                <c:pt idx="6">
                  <c:v>26541196</c:v>
                </c:pt>
                <c:pt idx="7">
                  <c:v>28974130</c:v>
                </c:pt>
                <c:pt idx="8">
                  <c:v>31490164</c:v>
                </c:pt>
                <c:pt idx="9">
                  <c:v>26976360</c:v>
                </c:pt>
                <c:pt idx="10">
                  <c:v>34398672</c:v>
                </c:pt>
                <c:pt idx="11">
                  <c:v>37968919.200000003</c:v>
                </c:pt>
                <c:pt idx="12">
                  <c:v>99343951.200000003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8-48A2-9E66-219F05AF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718176"/>
        <c:axId val="15307186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'Livestock Export 2024 '!$L$12:$L$13</c15:sqref>
                        </c15:formulaRef>
                      </c:ext>
                    </c:extLst>
                    <c:strCache>
                      <c:ptCount val="2"/>
                      <c:pt idx="0">
                        <c:v> Livestock Export Value USD </c:v>
                      </c:pt>
                      <c:pt idx="1">
                        <c:v> Total 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'Livestock Export 2024 '!$D$14:$D$29</c15:sqref>
                        </c15:fullRef>
                        <c15:formulaRef>
                          <c15:sqref>('Livestock Export 2024 '!$D$14:$D$16,'Livestock Export 2024 '!$D$18:$D$20,'Livestock Export 2024 '!$D$22:$D$24,'Livestock Export 2024 '!$D$26:$D$29)</c15:sqref>
                        </c15:formulaRef>
                      </c:ext>
                    </c:extLst>
                    <c:strCache>
                      <c:ptCount val="13"/>
                      <c:pt idx="0">
                        <c:v> Jan </c:v>
                      </c:pt>
                      <c:pt idx="1">
                        <c:v> Feb </c:v>
                      </c:pt>
                      <c:pt idx="2">
                        <c:v> March 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'Livestock Export 2024 '!$L$14:$L$25</c15:sqref>
                        </c15:fullRef>
                        <c15:formulaRef>
                          <c15:sqref>('Livestock Export 2024 '!$L$14:$L$16,'Livestock Export 2024 '!$L$18:$L$20,'Livestock Export 2024 '!$L$22:$L$24)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68593718.400000006</c:v>
                      </c:pt>
                      <c:pt idx="1">
                        <c:v>85751680.799999997</c:v>
                      </c:pt>
                      <c:pt idx="2">
                        <c:v>79585612.799999997</c:v>
                      </c:pt>
                      <c:pt idx="3">
                        <c:v>77849195.711999997</c:v>
                      </c:pt>
                      <c:pt idx="4">
                        <c:v>92289394.559999987</c:v>
                      </c:pt>
                      <c:pt idx="5">
                        <c:v>203805174.528</c:v>
                      </c:pt>
                      <c:pt idx="6">
                        <c:v>57654562</c:v>
                      </c:pt>
                      <c:pt idx="7">
                        <c:v>60652793</c:v>
                      </c:pt>
                      <c:pt idx="8">
                        <c:v>70056837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2AC8-48A2-9E66-219F05AFFF67}"/>
                  </c:ext>
                </c:extLst>
              </c15:ser>
            </c15:filteredLineSeries>
          </c:ext>
        </c:extLst>
      </c:lineChart>
      <c:catAx>
        <c:axId val="15307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718656"/>
        <c:crosses val="autoZero"/>
        <c:auto val="1"/>
        <c:lblAlgn val="ctr"/>
        <c:lblOffset val="100"/>
        <c:noMultiLvlLbl val="0"/>
      </c:catAx>
      <c:valAx>
        <c:axId val="153071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718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1322314049586778E-3"/>
                <c:y val="0.4456228253305497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Port Export </a:t>
            </a:r>
            <a:r>
              <a:rPr lang="en-US"/>
              <a:t>-2024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'Head by Ports-2024'!$D$5:$D$6</c:f>
              <c:strCache>
                <c:ptCount val="2"/>
                <c:pt idx="0">
                  <c:v>Livestock Export Heads-2024</c:v>
                </c:pt>
                <c:pt idx="1">
                  <c:v> Camel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'Head by Ports-2024'!$B$7:$C$22</c15:sqref>
                  </c15:fullRef>
                </c:ext>
              </c:extLst>
              <c:f>('Head by Ports-2024'!$B$7:$C$8,'Head by Ports-2024'!$B$11:$C$12,'Head by Ports-2024'!$B$15:$C$16)</c:f>
              <c:multiLvlStrCache>
                <c:ptCount val="6"/>
                <c:lvl>
                  <c:pt idx="0">
                    <c:v> Berbera </c:v>
                  </c:pt>
                  <c:pt idx="1">
                    <c:v> Bossaso </c:v>
                  </c:pt>
                  <c:pt idx="2">
                    <c:v> Berbera </c:v>
                  </c:pt>
                  <c:pt idx="3">
                    <c:v> Bossaso </c:v>
                  </c:pt>
                  <c:pt idx="4">
                    <c:v> Berbera </c:v>
                  </c:pt>
                  <c:pt idx="5">
                    <c:v> Bossaso </c:v>
                  </c:pt>
                </c:lvl>
                <c:lvl>
                  <c:pt idx="0">
                    <c:v> 2024Q1 </c:v>
                  </c:pt>
                  <c:pt idx="2">
                    <c:v> 2023Q2 </c:v>
                  </c:pt>
                  <c:pt idx="4">
                    <c:v> 2023Q3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'Head by Ports-2024'!$D$7:$D$22</c15:sqref>
                  </c15:fullRef>
                </c:ext>
              </c:extLst>
              <c:f>('Head by Ports-2024'!$D$7:$D$8,'Head by Ports-2024'!$D$11:$D$12,'Head by Ports-2024'!$D$15:$D$16)</c:f>
              <c:numCache>
                <c:formatCode>_(* #,##0_);_(* \(#,##0\);_(* "-"??_);_(@_)</c:formatCode>
                <c:ptCount val="6"/>
                <c:pt idx="0">
                  <c:v>45506</c:v>
                </c:pt>
                <c:pt idx="1">
                  <c:v>20723</c:v>
                </c:pt>
                <c:pt idx="2">
                  <c:v>28449.999999999996</c:v>
                </c:pt>
                <c:pt idx="3">
                  <c:v>10095</c:v>
                </c:pt>
                <c:pt idx="4">
                  <c:v>45411</c:v>
                </c:pt>
                <c:pt idx="5">
                  <c:v>21188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D-4EBB-B191-AC0855A93419}"/>
            </c:ext>
          </c:extLst>
        </c:ser>
        <c:ser>
          <c:idx val="1"/>
          <c:order val="1"/>
          <c:tx>
            <c:strRef>
              <c:f>'Head by Ports-2024'!$E$5:$E$6</c:f>
              <c:strCache>
                <c:ptCount val="2"/>
                <c:pt idx="0">
                  <c:v>Livestock Export Heads-2024</c:v>
                </c:pt>
                <c:pt idx="1">
                  <c:v> Cattle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'Head by Ports-2024'!$B$7:$C$22</c15:sqref>
                  </c15:fullRef>
                </c:ext>
              </c:extLst>
              <c:f>('Head by Ports-2024'!$B$7:$C$8,'Head by Ports-2024'!$B$11:$C$12,'Head by Ports-2024'!$B$15:$C$16)</c:f>
              <c:multiLvlStrCache>
                <c:ptCount val="6"/>
                <c:lvl>
                  <c:pt idx="0">
                    <c:v> Berbera </c:v>
                  </c:pt>
                  <c:pt idx="1">
                    <c:v> Bossaso </c:v>
                  </c:pt>
                  <c:pt idx="2">
                    <c:v> Berbera </c:v>
                  </c:pt>
                  <c:pt idx="3">
                    <c:v> Bossaso </c:v>
                  </c:pt>
                  <c:pt idx="4">
                    <c:v> Berbera </c:v>
                  </c:pt>
                  <c:pt idx="5">
                    <c:v> Bossaso </c:v>
                  </c:pt>
                </c:lvl>
                <c:lvl>
                  <c:pt idx="0">
                    <c:v> 2024Q1 </c:v>
                  </c:pt>
                  <c:pt idx="2">
                    <c:v> 2023Q2 </c:v>
                  </c:pt>
                  <c:pt idx="4">
                    <c:v> 2023Q3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'Head by Ports-2024'!$E$7:$E$22</c15:sqref>
                  </c15:fullRef>
                </c:ext>
              </c:extLst>
              <c:f>('Head by Ports-2024'!$E$7:$E$8,'Head by Ports-2024'!$E$11:$E$12,'Head by Ports-2024'!$E$15:$E$16)</c:f>
              <c:numCache>
                <c:formatCode>_(* #,##0_);_(* \(#,##0\);_(* "-"??_);_(@_)</c:formatCode>
                <c:ptCount val="6"/>
                <c:pt idx="0">
                  <c:v>67183</c:v>
                </c:pt>
                <c:pt idx="1">
                  <c:v>16205</c:v>
                </c:pt>
                <c:pt idx="2">
                  <c:v>50399</c:v>
                </c:pt>
                <c:pt idx="3">
                  <c:v>16991</c:v>
                </c:pt>
                <c:pt idx="4">
                  <c:v>33886</c:v>
                </c:pt>
                <c:pt idx="5">
                  <c:v>17558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D-4EBB-B191-AC0855A9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3058352"/>
        <c:axId val="1423060752"/>
      </c:barChart>
      <c:lineChart>
        <c:grouping val="standard"/>
        <c:varyColors val="0"/>
        <c:ser>
          <c:idx val="2"/>
          <c:order val="2"/>
          <c:tx>
            <c:strRef>
              <c:f>'Head by Ports-2024'!$F$5:$F$6</c:f>
              <c:strCache>
                <c:ptCount val="2"/>
                <c:pt idx="0">
                  <c:v>Livestock Export Heads-2024</c:v>
                </c:pt>
                <c:pt idx="1">
                  <c:v> Sheep/Goat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'Head by Ports-2024'!$B$7:$C$22</c15:sqref>
                  </c15:fullRef>
                </c:ext>
              </c:extLst>
              <c:f>('Head by Ports-2024'!$B$7:$C$8,'Head by Ports-2024'!$B$11:$C$12,'Head by Ports-2024'!$B$15:$C$16)</c:f>
              <c:multiLvlStrCache>
                <c:ptCount val="6"/>
                <c:lvl>
                  <c:pt idx="0">
                    <c:v> Berbera </c:v>
                  </c:pt>
                  <c:pt idx="1">
                    <c:v> Bossaso </c:v>
                  </c:pt>
                  <c:pt idx="2">
                    <c:v> Berbera </c:v>
                  </c:pt>
                  <c:pt idx="3">
                    <c:v> Bossaso </c:v>
                  </c:pt>
                  <c:pt idx="4">
                    <c:v> Berbera </c:v>
                  </c:pt>
                  <c:pt idx="5">
                    <c:v> Bossaso </c:v>
                  </c:pt>
                </c:lvl>
                <c:lvl>
                  <c:pt idx="0">
                    <c:v> 2024Q1 </c:v>
                  </c:pt>
                  <c:pt idx="2">
                    <c:v> 2023Q2 </c:v>
                  </c:pt>
                  <c:pt idx="4">
                    <c:v> 2023Q3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'Head by Ports-2024'!$F$7:$F$22</c15:sqref>
                  </c15:fullRef>
                </c:ext>
              </c:extLst>
              <c:f>('Head by Ports-2024'!$F$7:$F$8,'Head by Ports-2024'!$F$11:$F$12,'Head by Ports-2024'!$F$15:$F$16)</c:f>
              <c:numCache>
                <c:formatCode>_(* #,##0_);_(* \(#,##0\);_(* "-"??_);_(@_)</c:formatCode>
                <c:ptCount val="6"/>
                <c:pt idx="0">
                  <c:v>677472</c:v>
                </c:pt>
                <c:pt idx="1">
                  <c:v>568028</c:v>
                </c:pt>
                <c:pt idx="2">
                  <c:v>1821889</c:v>
                </c:pt>
                <c:pt idx="3">
                  <c:v>976344</c:v>
                </c:pt>
                <c:pt idx="4">
                  <c:v>372165.99999999988</c:v>
                </c:pt>
                <c:pt idx="5">
                  <c:v>480829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D-4EBB-B191-AC0855A93419}"/>
            </c:ext>
          </c:extLst>
        </c:ser>
        <c:ser>
          <c:idx val="3"/>
          <c:order val="3"/>
          <c:tx>
            <c:strRef>
              <c:f>'Head by Ports-2024'!$G$5:$G$6</c:f>
              <c:strCache>
                <c:ptCount val="2"/>
                <c:pt idx="0">
                  <c:v>Livestock Export Heads-2024</c:v>
                </c:pt>
                <c:pt idx="1">
                  <c:v> Total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'Head by Ports-2024'!$B$7:$C$22</c15:sqref>
                  </c15:fullRef>
                </c:ext>
              </c:extLst>
              <c:f>('Head by Ports-2024'!$B$7:$C$8,'Head by Ports-2024'!$B$11:$C$12,'Head by Ports-2024'!$B$15:$C$16)</c:f>
              <c:multiLvlStrCache>
                <c:ptCount val="6"/>
                <c:lvl>
                  <c:pt idx="0">
                    <c:v> Berbera </c:v>
                  </c:pt>
                  <c:pt idx="1">
                    <c:v> Bossaso </c:v>
                  </c:pt>
                  <c:pt idx="2">
                    <c:v> Berbera </c:v>
                  </c:pt>
                  <c:pt idx="3">
                    <c:v> Bossaso </c:v>
                  </c:pt>
                  <c:pt idx="4">
                    <c:v> Berbera </c:v>
                  </c:pt>
                  <c:pt idx="5">
                    <c:v> Bossaso </c:v>
                  </c:pt>
                </c:lvl>
                <c:lvl>
                  <c:pt idx="0">
                    <c:v> 2024Q1 </c:v>
                  </c:pt>
                  <c:pt idx="2">
                    <c:v> 2023Q2 </c:v>
                  </c:pt>
                  <c:pt idx="4">
                    <c:v> 2023Q3 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'Head by Ports-2024'!$G$7:$G$22</c15:sqref>
                  </c15:fullRef>
                </c:ext>
              </c:extLst>
              <c:f>('Head by Ports-2024'!$G$7:$G$8,'Head by Ports-2024'!$G$11:$G$12,'Head by Ports-2024'!$G$15:$G$16)</c:f>
              <c:numCache>
                <c:formatCode>_(* #,##0_);_(* \(#,##0\);_(* "-"??_);_(@_)</c:formatCode>
                <c:ptCount val="6"/>
                <c:pt idx="0">
                  <c:v>790161</c:v>
                </c:pt>
                <c:pt idx="1">
                  <c:v>604956</c:v>
                </c:pt>
                <c:pt idx="2">
                  <c:v>1900738</c:v>
                </c:pt>
                <c:pt idx="3">
                  <c:v>1003430</c:v>
                </c:pt>
                <c:pt idx="4">
                  <c:v>451462.99999999988</c:v>
                </c:pt>
                <c:pt idx="5">
                  <c:v>519575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7D-4EBB-B191-AC0855A9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711519"/>
        <c:axId val="624711039"/>
      </c:lineChart>
      <c:catAx>
        <c:axId val="14230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060752"/>
        <c:crosses val="autoZero"/>
        <c:auto val="1"/>
        <c:lblAlgn val="ctr"/>
        <c:lblOffset val="100"/>
        <c:noMultiLvlLbl val="0"/>
      </c:catAx>
      <c:valAx>
        <c:axId val="1423060752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058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0980390800631058E-2"/>
                <c:y val="0.4009603694426577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624711039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711519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159454284795121"/>
                <c:y val="0.37746898263027295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624711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71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[Livestock Export (Annual 2024-2025Q1) Drive.xlsx]Dashboard!PivotTable3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704417501039528"/>
          <c:y val="0.16598425196850394"/>
          <c:w val="0.69258403680260838"/>
          <c:h val="0.65318335208098999"/>
        </c:manualLayout>
      </c:layout>
      <c:lineChart>
        <c:grouping val="stacked"/>
        <c:varyColors val="0"/>
        <c:ser>
          <c:idx val="0"/>
          <c:order val="0"/>
          <c:tx>
            <c:strRef>
              <c:f>Dashboard!$B$3</c:f>
              <c:strCache>
                <c:ptCount val="1"/>
                <c:pt idx="0">
                  <c:v> Sheep/Goat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Dashboard!$A$4:$A$16</c:f>
              <c:strCache>
                <c:ptCount val="12"/>
                <c:pt idx="0">
                  <c:v>March</c:v>
                </c:pt>
                <c:pt idx="1">
                  <c:v>Jan</c:v>
                </c:pt>
                <c:pt idx="2">
                  <c:v>Feb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Sep</c:v>
                </c:pt>
                <c:pt idx="7">
                  <c:v>July</c:v>
                </c:pt>
                <c:pt idx="8">
                  <c:v>August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Dashboard!$B$4:$B$16</c:f>
              <c:numCache>
                <c:formatCode>_(* #,##0_);_(* \(#,##0\);_(* "-"??_);_(@_)</c:formatCode>
                <c:ptCount val="12"/>
                <c:pt idx="0">
                  <c:v>44356636.799999997</c:v>
                </c:pt>
                <c:pt idx="1">
                  <c:v>35728862.399999999</c:v>
                </c:pt>
                <c:pt idx="2">
                  <c:v>45460900.799999997</c:v>
                </c:pt>
                <c:pt idx="3">
                  <c:v>52347294.912</c:v>
                </c:pt>
                <c:pt idx="4">
                  <c:v>68955569.75999999</c:v>
                </c:pt>
                <c:pt idx="5">
                  <c:v>174190540.12799999</c:v>
                </c:pt>
                <c:pt idx="6">
                  <c:v>31490164</c:v>
                </c:pt>
                <c:pt idx="7">
                  <c:v>26541196</c:v>
                </c:pt>
                <c:pt idx="8">
                  <c:v>28974130</c:v>
                </c:pt>
                <c:pt idx="9">
                  <c:v>26976360</c:v>
                </c:pt>
                <c:pt idx="10">
                  <c:v>34398672</c:v>
                </c:pt>
                <c:pt idx="11">
                  <c:v>37968919.200000003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2B-4BCF-8240-34FC132DD299}"/>
            </c:ext>
          </c:extLst>
        </c:ser>
        <c:ser>
          <c:idx val="1"/>
          <c:order val="1"/>
          <c:tx>
            <c:strRef>
              <c:f>Dashboard!$C$3</c:f>
              <c:strCache>
                <c:ptCount val="1"/>
                <c:pt idx="0">
                  <c:v>Sum of Camel2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Dashboard!$A$4:$A$16</c:f>
              <c:strCache>
                <c:ptCount val="12"/>
                <c:pt idx="0">
                  <c:v>March</c:v>
                </c:pt>
                <c:pt idx="1">
                  <c:v>Jan</c:v>
                </c:pt>
                <c:pt idx="2">
                  <c:v>Feb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Sep</c:v>
                </c:pt>
                <c:pt idx="7">
                  <c:v>July</c:v>
                </c:pt>
                <c:pt idx="8">
                  <c:v>August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Dashboard!$C$4:$C$16</c:f>
              <c:numCache>
                <c:formatCode>_(* #,##0_);_(* \(#,##0\);_(* "-"??_);_(@_)</c:formatCode>
                <c:ptCount val="12"/>
                <c:pt idx="0">
                  <c:v>22600512</c:v>
                </c:pt>
                <c:pt idx="1">
                  <c:v>20167992</c:v>
                </c:pt>
                <c:pt idx="2">
                  <c:v>26374572</c:v>
                </c:pt>
                <c:pt idx="3">
                  <c:v>16136280</c:v>
                </c:pt>
                <c:pt idx="4">
                  <c:v>10965780</c:v>
                </c:pt>
                <c:pt idx="5">
                  <c:v>14526540</c:v>
                </c:pt>
                <c:pt idx="6">
                  <c:v>25125041</c:v>
                </c:pt>
                <c:pt idx="7">
                  <c:v>24587862</c:v>
                </c:pt>
                <c:pt idx="8">
                  <c:v>20642892</c:v>
                </c:pt>
                <c:pt idx="9">
                  <c:v>6767916</c:v>
                </c:pt>
                <c:pt idx="10">
                  <c:v>11478864</c:v>
                </c:pt>
                <c:pt idx="11">
                  <c:v>25799676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B2B-4BCF-8240-34FC132DD299}"/>
            </c:ext>
          </c:extLst>
        </c:ser>
        <c:ser>
          <c:idx val="2"/>
          <c:order val="2"/>
          <c:tx>
            <c:strRef>
              <c:f>Dashboard!$D$3</c:f>
              <c:strCache>
                <c:ptCount val="1"/>
                <c:pt idx="0">
                  <c:v>Sum of Cattle2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Dashboard!$A$4:$A$16</c:f>
              <c:strCache>
                <c:ptCount val="12"/>
                <c:pt idx="0">
                  <c:v>March</c:v>
                </c:pt>
                <c:pt idx="1">
                  <c:v>Jan</c:v>
                </c:pt>
                <c:pt idx="2">
                  <c:v>Feb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Sep</c:v>
                </c:pt>
                <c:pt idx="7">
                  <c:v>July</c:v>
                </c:pt>
                <c:pt idx="8">
                  <c:v>August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Dashboard!$D$4:$D$16</c:f>
              <c:numCache>
                <c:formatCode>_(* #,##0_);_(* \(#,##0\);_(* "-"??_);_(@_)</c:formatCode>
                <c:ptCount val="12"/>
                <c:pt idx="0">
                  <c:v>12628464</c:v>
                </c:pt>
                <c:pt idx="1">
                  <c:v>12696864</c:v>
                </c:pt>
                <c:pt idx="2">
                  <c:v>13916208</c:v>
                </c:pt>
                <c:pt idx="3">
                  <c:v>9365620.8000000007</c:v>
                </c:pt>
                <c:pt idx="4">
                  <c:v>12368044.800000001</c:v>
                </c:pt>
                <c:pt idx="5">
                  <c:v>15088094.4</c:v>
                </c:pt>
                <c:pt idx="6">
                  <c:v>13441632</c:v>
                </c:pt>
                <c:pt idx="7">
                  <c:v>6525504</c:v>
                </c:pt>
                <c:pt idx="8">
                  <c:v>11035771</c:v>
                </c:pt>
                <c:pt idx="9">
                  <c:v>11073954</c:v>
                </c:pt>
                <c:pt idx="10">
                  <c:v>10112982</c:v>
                </c:pt>
                <c:pt idx="11">
                  <c:v>9130110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B2B-4BCF-8240-34FC132DD299}"/>
            </c:ext>
          </c:extLst>
        </c:ser>
        <c:ser>
          <c:idx val="3"/>
          <c:order val="3"/>
          <c:tx>
            <c:strRef>
              <c:f>Dashboard!$E$3</c:f>
              <c:strCache>
                <c:ptCount val="1"/>
                <c:pt idx="0">
                  <c:v>Sum of 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Dashboard!$A$4:$A$16</c:f>
              <c:strCache>
                <c:ptCount val="12"/>
                <c:pt idx="0">
                  <c:v>March</c:v>
                </c:pt>
                <c:pt idx="1">
                  <c:v>Jan</c:v>
                </c:pt>
                <c:pt idx="2">
                  <c:v>Feb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Sep</c:v>
                </c:pt>
                <c:pt idx="7">
                  <c:v>July</c:v>
                </c:pt>
                <c:pt idx="8">
                  <c:v>August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Dashboard!$E$4:$E$16</c:f>
              <c:numCache>
                <c:formatCode>_(* #,##0_);_(* \(#,##0\);_(* "-"??_);_(@_)</c:formatCode>
                <c:ptCount val="12"/>
                <c:pt idx="0">
                  <c:v>489388</c:v>
                </c:pt>
                <c:pt idx="1">
                  <c:v>401615</c:v>
                </c:pt>
                <c:pt idx="2">
                  <c:v>506782</c:v>
                </c:pt>
                <c:pt idx="3">
                  <c:v>530165.73</c:v>
                </c:pt>
                <c:pt idx="4">
                  <c:v>688908.61</c:v>
                </c:pt>
                <c:pt idx="5">
                  <c:v>1694415.6600000001</c:v>
                </c:pt>
                <c:pt idx="6">
                  <c:v>358770</c:v>
                </c:pt>
                <c:pt idx="7">
                  <c:v>295371</c:v>
                </c:pt>
                <c:pt idx="8">
                  <c:v>325159</c:v>
                </c:pt>
                <c:pt idx="9">
                  <c:v>305770</c:v>
                </c:pt>
                <c:pt idx="10">
                  <c:v>383417</c:v>
                </c:pt>
                <c:pt idx="11">
                  <c:v>430865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B2B-4BCF-8240-34FC132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2479"/>
        <c:axId val="226111519"/>
      </c:lineChart>
      <c:catAx>
        <c:axId val="22611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111519"/>
        <c:crosses val="autoZero"/>
        <c:auto val="1"/>
        <c:lblAlgn val="ctr"/>
        <c:lblOffset val="100"/>
        <c:noMultiLvlLbl val="0"/>
      </c:catAx>
      <c:valAx>
        <c:axId val="22611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112479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0936075847661896E-2"/>
                <c:y val="0.4354356017997750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64833681504102"/>
          <c:y val="0.40439635144616826"/>
          <c:w val="0.15783229953398684"/>
          <c:h val="0.19120698526545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180974</xdr:colOff>
      <xdr:row>0</xdr:row>
      <xdr:rowOff>95250</xdr:rowOff>
    </xdr:from>
    <xdr:to>
      <xdr:col>12</xdr:col>
      <xdr:colOff>85725</xdr:colOff>
      <xdr:row>7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302DF-F9C2-43A2-94CB-C2A74E73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349" y="95250"/>
          <a:ext cx="8178801" cy="1292225"/>
        </a:xfrm>
        <a:prstGeom prst="rect">
          <a:avLst/>
        </a:prstGeom>
      </xdr:spPr>
    </xdr:pic>
    <xdr:clientData/>
  </xdr:twoCellAnchor>
  <xdr:twoCellAnchor>
    <xdr:from>
      <xdr:col>2</xdr:col>
      <xdr:colOff>539750</xdr:colOff>
      <xdr:row>37</xdr:row>
      <xdr:rowOff>44451</xdr:rowOff>
    </xdr:from>
    <xdr:to>
      <xdr:col>16</xdr:col>
      <xdr:colOff>247650</xdr:colOff>
      <xdr:row>56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AA4BA4-FD9F-6D55-3C77-2F070B8B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1269999</xdr:colOff>
      <xdr:row>0</xdr:row>
      <xdr:rowOff>101600</xdr:rowOff>
    </xdr:from>
    <xdr:to>
      <xdr:col>12</xdr:col>
      <xdr:colOff>527050</xdr:colOff>
      <xdr:row>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3EE40-F593-4128-B14F-A3DA930E0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599" y="101600"/>
          <a:ext cx="8026401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2</xdr:row>
      <xdr:rowOff>69850</xdr:rowOff>
    </xdr:from>
    <xdr:to>
      <xdr:col>23</xdr:col>
      <xdr:colOff>234950</xdr:colOff>
      <xdr:row>22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00E248-59B4-6AF4-D646-FB2A7D230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69850</xdr:rowOff>
    </xdr:from>
    <xdr:to>
      <xdr:col>16</xdr:col>
      <xdr:colOff>165100</xdr:colOff>
      <xdr:row>18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77B9FC-1B3F-0378-4CDF-F395FABFF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yse S. Mohamed" refreshedDate="45732.677126388888" createdVersion="8" refreshedVersion="8" minRefreshableVersion="3" recordCount="17" xr:uid="{826F7CD2-A0F4-4076-98F7-1853982565AE}">
  <cacheSource type="worksheet">
    <worksheetSource ref="C13:L30" sheet="Livestock Export 2024 "/>
  </cacheSource>
  <cacheFields count="10">
    <cacheField name="Quarterly" numFmtId="164">
      <sharedItems containsBlank="1" count="6">
        <s v="2024Q1"/>
        <m/>
        <s v="2024Q2"/>
        <s v="2024Q3"/>
        <s v="2024Q4"/>
        <s v="Grand Total"/>
      </sharedItems>
    </cacheField>
    <cacheField name="Month" numFmtId="0">
      <sharedItems containsBlank="1" count="15">
        <s v="Jan"/>
        <s v="Feb"/>
        <s v="March"/>
        <s v="Total "/>
        <s v="Apr"/>
        <s v="May"/>
        <s v="Jun"/>
        <s v="Total"/>
        <s v="July"/>
        <s v="August"/>
        <s v="Sep"/>
        <s v="October"/>
        <s v="November"/>
        <s v="December"/>
        <m/>
      </sharedItems>
    </cacheField>
    <cacheField name="Camel" numFmtId="164">
      <sharedItems containsSemiMixedTypes="0" containsString="0" containsNumber="1" minValue="6337" maxValue="212615"/>
    </cacheField>
    <cacheField name="Cattle" numFmtId="164">
      <sharedItems containsSemiMixedTypes="0" containsString="0" containsNumber="1" minValue="13595" maxValue="291691"/>
    </cacheField>
    <cacheField name="Sheep/Goat" numFmtId="164">
      <sharedItems containsSemiMixedTypes="0" containsString="0" containsNumber="1" minValue="260208" maxValue="5906321"/>
    </cacheField>
    <cacheField name="Total" numFmtId="164">
      <sharedItems containsSemiMixedTypes="0" containsString="0" containsNumber="1" minValue="295371" maxValue="6410627"/>
    </cacheField>
    <cacheField name="Camel2" numFmtId="164">
      <sharedItems containsSemiMixedTypes="0" containsString="0" containsNumber="1" containsInteger="1" minValue="6767916" maxValue="225173927"/>
    </cacheField>
    <cacheField name="Cattle2" numFmtId="164">
      <sharedItems containsSemiMixedTypes="0" containsString="0" containsNumber="1" minValue="6525504" maxValue="137383249"/>
    </cacheField>
    <cacheField name="Sheep/Goat2" numFmtId="164">
      <sharedItems containsSemiMixedTypes="0" containsString="0" containsNumber="1" minValue="26541196" maxValue="607389245.99999988"/>
    </cacheField>
    <cacheField name="Total2" numFmtId="164">
      <sharedItems containsSemiMixedTypes="0" containsString="0" containsNumber="1" minValue="44818230" maxValue="969946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n v="19318"/>
    <n v="27844"/>
    <n v="354453"/>
    <n v="401615"/>
    <n v="20167992"/>
    <n v="12696864"/>
    <n v="35728862.399999999"/>
    <n v="68593718.400000006"/>
  </r>
  <r>
    <x v="1"/>
    <x v="1"/>
    <n v="25263"/>
    <n v="30518"/>
    <n v="451001"/>
    <n v="506782"/>
    <n v="26374572"/>
    <n v="13916208"/>
    <n v="45460900.799999997"/>
    <n v="85751680.799999997"/>
  </r>
  <r>
    <x v="1"/>
    <x v="2"/>
    <n v="21648"/>
    <n v="27694"/>
    <n v="440046"/>
    <n v="489388"/>
    <n v="22600512"/>
    <n v="12628464"/>
    <n v="44356636.799999997"/>
    <n v="79585612.799999997"/>
  </r>
  <r>
    <x v="1"/>
    <x v="3"/>
    <n v="66229"/>
    <n v="86056"/>
    <n v="1245500"/>
    <n v="1397785"/>
    <n v="69143076"/>
    <n v="39241536"/>
    <n v="125546399.99999999"/>
    <n v="233931012"/>
  </r>
  <r>
    <x v="2"/>
    <x v="4"/>
    <n v="14941"/>
    <n v="19511.71"/>
    <n v="495713.01999999996"/>
    <n v="530165.73"/>
    <n v="16136280"/>
    <n v="9365620.8000000007"/>
    <n v="52347294.912"/>
    <n v="77849195.711999997"/>
  </r>
  <r>
    <x v="1"/>
    <x v="5"/>
    <n v="10153.5"/>
    <n v="25766.760000000002"/>
    <n v="652988.35"/>
    <n v="688908.61"/>
    <n v="10965780"/>
    <n v="12368044.800000001"/>
    <n v="68955569.75999999"/>
    <n v="92289394.559999987"/>
  </r>
  <r>
    <x v="1"/>
    <x v="6"/>
    <n v="13450.5"/>
    <n v="31433.53"/>
    <n v="1649531.6300000001"/>
    <n v="1694415.6600000001"/>
    <n v="14526540"/>
    <n v="15088094.4"/>
    <n v="174190540.12799999"/>
    <n v="203805174.528"/>
  </r>
  <r>
    <x v="1"/>
    <x v="7"/>
    <n v="38545"/>
    <n v="76712"/>
    <n v="2798233"/>
    <n v="2913490"/>
    <n v="41628600"/>
    <n v="36821760"/>
    <n v="295493404.79999995"/>
    <n v="373943764.79999995"/>
  </r>
  <r>
    <x v="3"/>
    <x v="8"/>
    <n v="21568"/>
    <n v="13595"/>
    <n v="260208"/>
    <n v="295371"/>
    <n v="24587862"/>
    <n v="6525504"/>
    <n v="26541196"/>
    <n v="57654562"/>
  </r>
  <r>
    <x v="1"/>
    <x v="9"/>
    <n v="22991"/>
    <n v="18108"/>
    <n v="284060"/>
    <n v="325159"/>
    <n v="20642892"/>
    <n v="11035771"/>
    <n v="28974130"/>
    <n v="60652793"/>
  </r>
  <r>
    <x v="1"/>
    <x v="10"/>
    <n v="22040"/>
    <n v="28003"/>
    <n v="308727"/>
    <n v="358770"/>
    <n v="25125041"/>
    <n v="13441632"/>
    <n v="31490164"/>
    <n v="70056837"/>
  </r>
  <r>
    <x v="1"/>
    <x v="7"/>
    <n v="66599"/>
    <n v="59706"/>
    <n v="852995"/>
    <n v="979300"/>
    <n v="70355795"/>
    <n v="31002907"/>
    <n v="87005490"/>
    <n v="188364192"/>
  </r>
  <r>
    <x v="4"/>
    <x v="11"/>
    <n v="6337"/>
    <n v="25283"/>
    <n v="274150"/>
    <n v="305770"/>
    <n v="6767916"/>
    <n v="11073954"/>
    <n v="26976360"/>
    <n v="44818230"/>
  </r>
  <r>
    <x v="1"/>
    <x v="12"/>
    <n v="10748"/>
    <n v="23089"/>
    <n v="349580"/>
    <n v="383417"/>
    <n v="11478864"/>
    <n v="10112982"/>
    <n v="34398672"/>
    <n v="55990518"/>
  </r>
  <r>
    <x v="1"/>
    <x v="13"/>
    <n v="24157"/>
    <n v="20845"/>
    <n v="385863"/>
    <n v="430865"/>
    <n v="25799676"/>
    <n v="9130110"/>
    <n v="37968919.200000003"/>
    <n v="72898705.200000003"/>
  </r>
  <r>
    <x v="1"/>
    <x v="7"/>
    <n v="41242"/>
    <n v="69217"/>
    <n v="1009593"/>
    <n v="1120052"/>
    <n v="44046456"/>
    <n v="30317046"/>
    <n v="99343951.200000003"/>
    <n v="173707453.19999999"/>
  </r>
  <r>
    <x v="5"/>
    <x v="14"/>
    <n v="212615"/>
    <n v="291691"/>
    <n v="5906321"/>
    <n v="6410627"/>
    <n v="225173927"/>
    <n v="137383249"/>
    <n v="607389245.99999988"/>
    <n v="9699464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70F4CA-5DF3-47AD-8BC6-77A62C538110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E16" firstHeaderRow="0" firstDataRow="1" firstDataCol="1"/>
  <pivotFields count="10">
    <pivotField showAll="0" sortType="ascending">
      <items count="7">
        <item x="0"/>
        <item x="2"/>
        <item x="3"/>
        <item x="4"/>
        <item h="1" x="5"/>
        <item h="1" x="1"/>
        <item t="default"/>
      </items>
    </pivotField>
    <pivotField axis="axisRow" showAll="0" sortType="ascending">
      <items count="16">
        <item x="2"/>
        <item x="0"/>
        <item x="1"/>
        <item x="4"/>
        <item x="5"/>
        <item x="6"/>
        <item x="10"/>
        <item x="8"/>
        <item x="9"/>
        <item x="11"/>
        <item x="12"/>
        <item x="13"/>
        <item h="1" x="7"/>
        <item h="1" x="3"/>
        <item h="1" x="14"/>
        <item t="default"/>
      </items>
    </pivotField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numFmtId="164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Sheep/Goat value" fld="8" baseField="1" baseItem="0" numFmtId="164"/>
    <dataField name="Sum of Camel2" fld="6" baseField="0" baseItem="0" numFmtId="164"/>
    <dataField name="Sum of Cattle2" fld="7" baseField="0" baseItem="0" numFmtId="164"/>
    <dataField name="Sum of Total" fld="5" baseField="0" baseItem="0" numFmtId="164"/>
  </dataFields>
  <chartFormats count="4">
    <chartFormat chart="0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9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0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1F7E-27BB-437B-98AF-7B20F0852EB7}">
  <sheetPr>
    <tabColor theme="3" tint="0.249977111117893"/>
  </sheetPr>
  <dimension ref="C1:R36"/>
  <sheetViews>
    <sheetView showGridLines="0" topLeftCell="A21" zoomScaleNormal="100" workbookViewId="0">
      <selection activeCell="M19" sqref="M19"/>
    </sheetView>
  </sheetViews>
  <sheetFormatPr defaultRowHeight="14.5" x14ac:dyDescent="0.35"/>
  <cols>
    <col min="3" max="3" width="11.26953125" customWidth="1"/>
    <col min="4" max="4" width="11.08984375" customWidth="1"/>
    <col min="5" max="5" width="8.36328125" customWidth="1"/>
    <col min="6" max="6" width="10.453125" customWidth="1"/>
    <col min="7" max="7" width="14.26953125" customWidth="1"/>
    <col min="8" max="8" width="10.08984375" bestFit="1" customWidth="1"/>
    <col min="9" max="9" width="14.08984375" customWidth="1"/>
    <col min="10" max="10" width="11.81640625" customWidth="1"/>
    <col min="11" max="11" width="13" customWidth="1"/>
    <col min="12" max="12" width="14.08984375" bestFit="1" customWidth="1"/>
    <col min="14" max="14" width="4.36328125" customWidth="1"/>
    <col min="15" max="15" width="8.7265625" hidden="1" customWidth="1"/>
    <col min="16" max="16" width="11.90625" hidden="1" customWidth="1"/>
    <col min="17" max="17" width="10.54296875" bestFit="1" customWidth="1"/>
    <col min="18" max="18" width="16.453125" customWidth="1"/>
  </cols>
  <sheetData>
    <row r="1" spans="3:18" x14ac:dyDescent="0.35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3:18" x14ac:dyDescent="0.3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3:18" x14ac:dyDescent="0.35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3:18" x14ac:dyDescent="0.35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3:18" x14ac:dyDescent="0.3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3:18" x14ac:dyDescent="0.35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3:18" x14ac:dyDescent="0.35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3:18" x14ac:dyDescent="0.35"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P8" s="50"/>
      <c r="Q8" s="50"/>
      <c r="R8" s="50"/>
    </row>
    <row r="9" spans="3:18" ht="23.5" x14ac:dyDescent="0.55000000000000004">
      <c r="C9" s="1"/>
      <c r="D9" s="1"/>
      <c r="E9" s="1"/>
      <c r="F9" s="3"/>
      <c r="G9" s="4" t="s">
        <v>0</v>
      </c>
      <c r="H9" s="3"/>
      <c r="I9" s="1"/>
      <c r="J9" s="1"/>
      <c r="K9" s="1"/>
      <c r="L9" s="1"/>
      <c r="M9" s="1"/>
      <c r="P9" s="2"/>
      <c r="Q9" s="2"/>
      <c r="R9" s="2"/>
    </row>
    <row r="10" spans="3:18" x14ac:dyDescent="0.3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P10" s="2"/>
      <c r="Q10" s="2"/>
      <c r="R10" s="2"/>
    </row>
    <row r="11" spans="3:18" x14ac:dyDescent="0.35">
      <c r="P11" s="5" t="s">
        <v>1</v>
      </c>
      <c r="Q11" s="5"/>
      <c r="R11" s="5"/>
    </row>
    <row r="12" spans="3:18" x14ac:dyDescent="0.35">
      <c r="C12" s="6"/>
      <c r="D12" s="51" t="s">
        <v>2</v>
      </c>
      <c r="E12" s="51"/>
      <c r="F12" s="51"/>
      <c r="G12" s="51"/>
      <c r="H12" s="52"/>
      <c r="I12" s="53" t="s">
        <v>3</v>
      </c>
      <c r="J12" s="51"/>
      <c r="K12" s="51"/>
      <c r="L12" s="52"/>
      <c r="P12" s="7" t="s">
        <v>4</v>
      </c>
      <c r="Q12" s="8" t="s">
        <v>5</v>
      </c>
      <c r="R12" s="8" t="s">
        <v>6</v>
      </c>
    </row>
    <row r="13" spans="3:18" x14ac:dyDescent="0.35">
      <c r="C13" s="9" t="s">
        <v>4</v>
      </c>
      <c r="D13" s="9" t="s">
        <v>7</v>
      </c>
      <c r="E13" s="10" t="s">
        <v>8</v>
      </c>
      <c r="F13" s="10" t="s">
        <v>9</v>
      </c>
      <c r="G13" s="10" t="s">
        <v>10</v>
      </c>
      <c r="H13" s="10" t="s">
        <v>11</v>
      </c>
      <c r="I13" s="11" t="s">
        <v>8</v>
      </c>
      <c r="J13" s="11" t="s">
        <v>9</v>
      </c>
      <c r="K13" s="11" t="s">
        <v>10</v>
      </c>
      <c r="L13" s="11" t="s">
        <v>11</v>
      </c>
      <c r="P13" s="12" t="s">
        <v>12</v>
      </c>
      <c r="Q13" s="13">
        <f>H17</f>
        <v>1397785</v>
      </c>
      <c r="R13" s="13">
        <f>L17</f>
        <v>233931012</v>
      </c>
    </row>
    <row r="14" spans="3:18" x14ac:dyDescent="0.35">
      <c r="C14" s="45" t="s">
        <v>13</v>
      </c>
      <c r="D14" s="10" t="s">
        <v>14</v>
      </c>
      <c r="E14" s="14">
        <v>19318</v>
      </c>
      <c r="F14" s="14">
        <v>27844</v>
      </c>
      <c r="G14" s="14">
        <v>354453</v>
      </c>
      <c r="H14" s="14">
        <f>SUM(E14:G14)</f>
        <v>401615</v>
      </c>
      <c r="I14" s="14">
        <v>20167992</v>
      </c>
      <c r="J14" s="14">
        <v>12696864</v>
      </c>
      <c r="K14" s="14">
        <v>35728862.399999999</v>
      </c>
      <c r="L14" s="10">
        <f>SUM(I14:K14)</f>
        <v>68593718.400000006</v>
      </c>
      <c r="P14" s="12" t="s">
        <v>15</v>
      </c>
      <c r="Q14" s="13">
        <f>H21</f>
        <v>2913490</v>
      </c>
      <c r="R14" s="13">
        <f>L21</f>
        <v>373943764.79999995</v>
      </c>
    </row>
    <row r="15" spans="3:18" x14ac:dyDescent="0.35">
      <c r="C15" s="45"/>
      <c r="D15" s="10" t="s">
        <v>16</v>
      </c>
      <c r="E15" s="14">
        <v>25263</v>
      </c>
      <c r="F15" s="14">
        <v>30518</v>
      </c>
      <c r="G15" s="14">
        <v>451001</v>
      </c>
      <c r="H15" s="14">
        <f t="shared" ref="H15:H16" si="0">SUM(E15:G15)</f>
        <v>506782</v>
      </c>
      <c r="I15" s="14">
        <v>26374572</v>
      </c>
      <c r="J15" s="14">
        <v>13916208</v>
      </c>
      <c r="K15" s="14">
        <v>45460900.799999997</v>
      </c>
      <c r="L15" s="10">
        <f t="shared" ref="L15:L16" si="1">SUM(I15:K15)</f>
        <v>85751680.799999997</v>
      </c>
      <c r="P15" s="12" t="s">
        <v>17</v>
      </c>
      <c r="Q15" s="15">
        <f>H25</f>
        <v>979300</v>
      </c>
      <c r="R15" s="13">
        <f>L25</f>
        <v>188364192</v>
      </c>
    </row>
    <row r="16" spans="3:18" x14ac:dyDescent="0.35">
      <c r="C16" s="45"/>
      <c r="D16" s="10" t="s">
        <v>18</v>
      </c>
      <c r="E16" s="14">
        <v>21648</v>
      </c>
      <c r="F16" s="14">
        <v>27694</v>
      </c>
      <c r="G16" s="14">
        <v>440046</v>
      </c>
      <c r="H16" s="14">
        <f t="shared" si="0"/>
        <v>489388</v>
      </c>
      <c r="I16" s="14">
        <v>22600512</v>
      </c>
      <c r="J16" s="14">
        <v>12628464</v>
      </c>
      <c r="K16" s="14">
        <v>44356636.799999997</v>
      </c>
      <c r="L16" s="10">
        <f t="shared" si="1"/>
        <v>79585612.799999997</v>
      </c>
      <c r="P16" s="12" t="s">
        <v>19</v>
      </c>
      <c r="Q16" s="15">
        <f>H29</f>
        <v>1120052</v>
      </c>
      <c r="R16" s="15">
        <f>L29</f>
        <v>173707453.19999999</v>
      </c>
    </row>
    <row r="17" spans="3:18" x14ac:dyDescent="0.35">
      <c r="C17" s="45"/>
      <c r="D17" s="16" t="s">
        <v>20</v>
      </c>
      <c r="E17" s="10">
        <f t="shared" ref="E17:K17" si="2">SUM(E14:E16)</f>
        <v>66229</v>
      </c>
      <c r="F17" s="10">
        <f t="shared" si="2"/>
        <v>86056</v>
      </c>
      <c r="G17" s="10">
        <f t="shared" si="2"/>
        <v>1245500</v>
      </c>
      <c r="H17" s="17">
        <f t="shared" si="2"/>
        <v>1397785</v>
      </c>
      <c r="I17" s="10">
        <f t="shared" si="2"/>
        <v>69143076</v>
      </c>
      <c r="J17" s="10">
        <f t="shared" si="2"/>
        <v>39241536</v>
      </c>
      <c r="K17" s="10">
        <f t="shared" si="2"/>
        <v>125546399.99999999</v>
      </c>
      <c r="L17" s="18">
        <f>SUM(I17:K17)</f>
        <v>233931012</v>
      </c>
      <c r="P17" s="7" t="s">
        <v>20</v>
      </c>
      <c r="Q17" s="19">
        <f>SUM(Q13:Q16)</f>
        <v>6410627</v>
      </c>
      <c r="R17" s="19">
        <f>SUM(R13:R16)</f>
        <v>969946422</v>
      </c>
    </row>
    <row r="18" spans="3:18" ht="14.5" customHeight="1" x14ac:dyDescent="0.35">
      <c r="C18" s="45" t="s">
        <v>21</v>
      </c>
      <c r="D18" s="20" t="s">
        <v>22</v>
      </c>
      <c r="E18" s="14">
        <v>14941</v>
      </c>
      <c r="F18" s="14">
        <v>19511.71</v>
      </c>
      <c r="G18" s="14">
        <v>495713.01999999996</v>
      </c>
      <c r="H18" s="14">
        <f>SUM(E18:G18)</f>
        <v>530165.73</v>
      </c>
      <c r="I18" s="14">
        <v>16136280</v>
      </c>
      <c r="J18" s="14">
        <v>9365620.8000000007</v>
      </c>
      <c r="K18" s="14">
        <v>52347294.912</v>
      </c>
      <c r="L18" s="14">
        <f>SUM(I18:K18)</f>
        <v>77849195.711999997</v>
      </c>
    </row>
    <row r="19" spans="3:18" x14ac:dyDescent="0.35">
      <c r="C19" s="45"/>
      <c r="D19" s="20" t="s">
        <v>23</v>
      </c>
      <c r="E19" s="14">
        <v>10153.5</v>
      </c>
      <c r="F19" s="14">
        <v>25766.760000000002</v>
      </c>
      <c r="G19" s="14">
        <v>652988.35</v>
      </c>
      <c r="H19" s="14">
        <f t="shared" ref="H19:H20" si="3">SUM(E19:G19)</f>
        <v>688908.61</v>
      </c>
      <c r="I19" s="14">
        <v>10965780</v>
      </c>
      <c r="J19" s="14">
        <v>12368044.800000001</v>
      </c>
      <c r="K19" s="14">
        <v>68955569.75999999</v>
      </c>
      <c r="L19" s="14">
        <f t="shared" ref="L19:L20" si="4">SUM(I19:K19)</f>
        <v>92289394.559999987</v>
      </c>
    </row>
    <row r="20" spans="3:18" x14ac:dyDescent="0.35">
      <c r="C20" s="45"/>
      <c r="D20" s="20" t="s">
        <v>24</v>
      </c>
      <c r="E20" s="14">
        <v>13450.5</v>
      </c>
      <c r="F20" s="14">
        <v>31433.53</v>
      </c>
      <c r="G20" s="14">
        <v>1649531.6300000001</v>
      </c>
      <c r="H20" s="14">
        <f t="shared" si="3"/>
        <v>1694415.6600000001</v>
      </c>
      <c r="I20" s="14">
        <v>14526540</v>
      </c>
      <c r="J20" s="14">
        <v>15088094.4</v>
      </c>
      <c r="K20" s="14">
        <v>174190540.12799999</v>
      </c>
      <c r="L20" s="14">
        <f t="shared" si="4"/>
        <v>203805174.528</v>
      </c>
    </row>
    <row r="21" spans="3:18" x14ac:dyDescent="0.35">
      <c r="C21" s="45"/>
      <c r="D21" s="21" t="s">
        <v>11</v>
      </c>
      <c r="E21" s="10">
        <f t="shared" ref="E21:L21" si="5">SUM(E18:E20)</f>
        <v>38545</v>
      </c>
      <c r="F21" s="10">
        <f t="shared" si="5"/>
        <v>76712</v>
      </c>
      <c r="G21" s="10">
        <f t="shared" si="5"/>
        <v>2798233</v>
      </c>
      <c r="H21" s="17">
        <f>SUM(H18:H20)</f>
        <v>2913490</v>
      </c>
      <c r="I21" s="10">
        <f t="shared" si="5"/>
        <v>41628600</v>
      </c>
      <c r="J21" s="10">
        <f t="shared" si="5"/>
        <v>36821760</v>
      </c>
      <c r="K21" s="10">
        <f t="shared" si="5"/>
        <v>295493404.79999995</v>
      </c>
      <c r="L21" s="18">
        <f t="shared" si="5"/>
        <v>373943764.79999995</v>
      </c>
    </row>
    <row r="22" spans="3:18" ht="14.5" customHeight="1" x14ac:dyDescent="0.35">
      <c r="C22" s="45" t="s">
        <v>25</v>
      </c>
      <c r="D22" s="20" t="s">
        <v>26</v>
      </c>
      <c r="E22" s="14">
        <v>21568</v>
      </c>
      <c r="F22" s="14">
        <v>13595</v>
      </c>
      <c r="G22" s="14">
        <v>260208</v>
      </c>
      <c r="H22" s="14">
        <f>SUM(E22:G22)</f>
        <v>295371</v>
      </c>
      <c r="I22" s="14">
        <v>24587862</v>
      </c>
      <c r="J22" s="14">
        <v>6525504</v>
      </c>
      <c r="K22" s="14">
        <v>26541196</v>
      </c>
      <c r="L22" s="14">
        <f>SUM(I22:K22)</f>
        <v>57654562</v>
      </c>
    </row>
    <row r="23" spans="3:18" x14ac:dyDescent="0.35">
      <c r="C23" s="45"/>
      <c r="D23" s="20" t="s">
        <v>27</v>
      </c>
      <c r="E23" s="14">
        <v>22991</v>
      </c>
      <c r="F23" s="14">
        <v>18108</v>
      </c>
      <c r="G23" s="14">
        <v>284060</v>
      </c>
      <c r="H23" s="14">
        <f t="shared" ref="H23" si="6">SUM(E23:G23)</f>
        <v>325159</v>
      </c>
      <c r="I23" s="14">
        <v>20642892</v>
      </c>
      <c r="J23" s="14">
        <v>11035771</v>
      </c>
      <c r="K23" s="14">
        <v>28974130</v>
      </c>
      <c r="L23" s="14">
        <f t="shared" ref="L23:L24" si="7">SUM(I23:K23)</f>
        <v>60652793</v>
      </c>
    </row>
    <row r="24" spans="3:18" x14ac:dyDescent="0.35">
      <c r="C24" s="45"/>
      <c r="D24" s="20" t="s">
        <v>28</v>
      </c>
      <c r="E24" s="14">
        <v>22040</v>
      </c>
      <c r="F24" s="14">
        <v>28003</v>
      </c>
      <c r="G24" s="14">
        <v>308727</v>
      </c>
      <c r="H24" s="14">
        <f>SUM(E24:G24)</f>
        <v>358770</v>
      </c>
      <c r="I24" s="14">
        <v>25125041</v>
      </c>
      <c r="J24" s="14">
        <v>13441632</v>
      </c>
      <c r="K24" s="14">
        <v>31490164</v>
      </c>
      <c r="L24" s="14">
        <f t="shared" si="7"/>
        <v>70056837</v>
      </c>
    </row>
    <row r="25" spans="3:18" x14ac:dyDescent="0.35">
      <c r="C25" s="45"/>
      <c r="D25" s="20" t="s">
        <v>11</v>
      </c>
      <c r="E25" s="10">
        <f>SUM(E22:E24)</f>
        <v>66599</v>
      </c>
      <c r="F25" s="10">
        <f t="shared" ref="F25:J25" si="8">SUM(F22:F24)</f>
        <v>59706</v>
      </c>
      <c r="G25" s="10">
        <f t="shared" si="8"/>
        <v>852995</v>
      </c>
      <c r="H25" s="17">
        <f>SUM(H22:H24)</f>
        <v>979300</v>
      </c>
      <c r="I25" s="10">
        <f t="shared" si="8"/>
        <v>70355795</v>
      </c>
      <c r="J25" s="10">
        <f t="shared" si="8"/>
        <v>31002907</v>
      </c>
      <c r="K25" s="10">
        <f>SUM(K22:K24)</f>
        <v>87005490</v>
      </c>
      <c r="L25" s="18">
        <f>SUM(L22:L24)</f>
        <v>188364192</v>
      </c>
    </row>
    <row r="26" spans="3:18" ht="15.5" customHeight="1" x14ac:dyDescent="0.35">
      <c r="C26" s="45" t="s">
        <v>29</v>
      </c>
      <c r="D26" s="20" t="s">
        <v>30</v>
      </c>
      <c r="E26" s="14">
        <v>6337</v>
      </c>
      <c r="F26" s="14">
        <v>25283</v>
      </c>
      <c r="G26" s="14">
        <v>274150</v>
      </c>
      <c r="H26" s="22">
        <f>SUM(E26:G26)</f>
        <v>305770</v>
      </c>
      <c r="I26" s="14">
        <v>6767916</v>
      </c>
      <c r="J26" s="14">
        <v>11073954</v>
      </c>
      <c r="K26" s="14">
        <v>26976360</v>
      </c>
      <c r="L26" s="22">
        <f>SUM(I26:K26)</f>
        <v>44818230</v>
      </c>
    </row>
    <row r="27" spans="3:18" x14ac:dyDescent="0.35">
      <c r="C27" s="45"/>
      <c r="D27" s="20" t="s">
        <v>31</v>
      </c>
      <c r="E27" s="14">
        <v>10748</v>
      </c>
      <c r="F27" s="14">
        <v>23089</v>
      </c>
      <c r="G27" s="14">
        <v>349580</v>
      </c>
      <c r="H27" s="22">
        <f t="shared" ref="H27:H28" si="9">SUM(E27:G27)</f>
        <v>383417</v>
      </c>
      <c r="I27" s="14">
        <v>11478864</v>
      </c>
      <c r="J27" s="14">
        <v>10112982</v>
      </c>
      <c r="K27" s="14">
        <v>34398672</v>
      </c>
      <c r="L27" s="22">
        <f t="shared" ref="L27:L28" si="10">SUM(I27:K27)</f>
        <v>55990518</v>
      </c>
    </row>
    <row r="28" spans="3:18" x14ac:dyDescent="0.35">
      <c r="C28" s="45"/>
      <c r="D28" s="20" t="s">
        <v>32</v>
      </c>
      <c r="E28" s="14">
        <v>24157</v>
      </c>
      <c r="F28" s="14">
        <v>20845</v>
      </c>
      <c r="G28" s="14">
        <v>385863</v>
      </c>
      <c r="H28" s="22">
        <f t="shared" si="9"/>
        <v>430865</v>
      </c>
      <c r="I28" s="14">
        <v>25799676</v>
      </c>
      <c r="J28" s="14">
        <v>9130110</v>
      </c>
      <c r="K28" s="14">
        <v>37968919.200000003</v>
      </c>
      <c r="L28" s="22">
        <f t="shared" si="10"/>
        <v>72898705.200000003</v>
      </c>
    </row>
    <row r="29" spans="3:18" x14ac:dyDescent="0.35">
      <c r="C29" s="45"/>
      <c r="D29" s="20" t="s">
        <v>11</v>
      </c>
      <c r="E29" s="10">
        <f>SUM(E26:E28)</f>
        <v>41242</v>
      </c>
      <c r="F29" s="10">
        <f>SUM(F26:F28)</f>
        <v>69217</v>
      </c>
      <c r="G29" s="10">
        <f>SUM(G26:G28)</f>
        <v>1009593</v>
      </c>
      <c r="H29" s="23">
        <f>SUM(H26:H28)</f>
        <v>1120052</v>
      </c>
      <c r="I29" s="10">
        <f>SUM(I26:I28)</f>
        <v>44046456</v>
      </c>
      <c r="J29" s="10">
        <f t="shared" ref="J29:K29" si="11">SUM(J26:J28)</f>
        <v>30317046</v>
      </c>
      <c r="K29" s="10">
        <f t="shared" si="11"/>
        <v>99343951.200000003</v>
      </c>
      <c r="L29" s="23">
        <f>SUM(L26:L28)</f>
        <v>173707453.19999999</v>
      </c>
    </row>
    <row r="30" spans="3:18" x14ac:dyDescent="0.35">
      <c r="C30" s="46" t="s">
        <v>33</v>
      </c>
      <c r="D30" s="47"/>
      <c r="E30" s="10">
        <f t="shared" ref="E30:L30" si="12">E29+E25+E21+E17</f>
        <v>212615</v>
      </c>
      <c r="F30" s="10">
        <f t="shared" si="12"/>
        <v>291691</v>
      </c>
      <c r="G30" s="10">
        <f t="shared" si="12"/>
        <v>5906321</v>
      </c>
      <c r="H30" s="24">
        <f t="shared" si="12"/>
        <v>6410627</v>
      </c>
      <c r="I30" s="10">
        <f>I29+I25+I21+I17</f>
        <v>225173927</v>
      </c>
      <c r="J30" s="10">
        <f t="shared" si="12"/>
        <v>137383249</v>
      </c>
      <c r="K30" s="10">
        <f t="shared" si="12"/>
        <v>607389245.99999988</v>
      </c>
      <c r="L30" s="24">
        <f t="shared" si="12"/>
        <v>969946422</v>
      </c>
    </row>
    <row r="32" spans="3:18" ht="15.5" customHeight="1" x14ac:dyDescent="0.35">
      <c r="D32" s="48" t="s">
        <v>34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3:16" ht="17" customHeight="1" x14ac:dyDescent="0.35"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5" spans="3:16" x14ac:dyDescent="0.35">
      <c r="H35" s="25"/>
    </row>
    <row r="36" spans="3:16" x14ac:dyDescent="0.35">
      <c r="C36" s="26"/>
    </row>
  </sheetData>
  <mergeCells count="10">
    <mergeCell ref="C22:C25"/>
    <mergeCell ref="C26:C29"/>
    <mergeCell ref="C30:D30"/>
    <mergeCell ref="D32:P33"/>
    <mergeCell ref="C1:M8"/>
    <mergeCell ref="P8:R8"/>
    <mergeCell ref="D12:H12"/>
    <mergeCell ref="I12:L12"/>
    <mergeCell ref="C14:C17"/>
    <mergeCell ref="C18:C21"/>
  </mergeCells>
  <pageMargins left="0.7" right="0.7" top="0.75" bottom="0.75" header="0.3" footer="0.3"/>
  <headerFooter>
    <oddHeader>&amp;C&amp;G</oddHead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4A20-DA43-4929-B1F7-574B688CF016}">
  <sheetPr>
    <tabColor theme="5" tint="0.59999389629810485"/>
  </sheetPr>
  <dimension ref="B1:M28"/>
  <sheetViews>
    <sheetView topLeftCell="B10" workbookViewId="0">
      <selection activeCell="E15" sqref="E15"/>
    </sheetView>
  </sheetViews>
  <sheetFormatPr defaultRowHeight="14.5" x14ac:dyDescent="0.35"/>
  <cols>
    <col min="2" max="2" width="18.7265625" customWidth="1"/>
    <col min="3" max="3" width="10.7265625" customWidth="1"/>
    <col min="6" max="6" width="12.453125" bestFit="1" customWidth="1"/>
    <col min="7" max="7" width="9.6328125" bestFit="1" customWidth="1"/>
    <col min="8" max="8" width="12.6328125" customWidth="1"/>
    <col min="9" max="9" width="11.1796875" customWidth="1"/>
    <col min="10" max="10" width="12.453125" customWidth="1"/>
    <col min="11" max="11" width="11.54296875" bestFit="1" customWidth="1"/>
  </cols>
  <sheetData>
    <row r="1" spans="2:13" x14ac:dyDescent="0.35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x14ac:dyDescent="0.3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x14ac:dyDescent="0.35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35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2:13" x14ac:dyDescent="0.3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3" x14ac:dyDescent="0.35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2:13" x14ac:dyDescent="0.35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2:13" x14ac:dyDescent="0.35"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2:13" x14ac:dyDescent="0.35">
      <c r="E9" s="54" t="s">
        <v>53</v>
      </c>
      <c r="F9" s="54"/>
      <c r="G9" s="54"/>
      <c r="H9" s="54"/>
      <c r="I9" s="54"/>
      <c r="J9" s="54"/>
    </row>
    <row r="10" spans="2:13" x14ac:dyDescent="0.35">
      <c r="B10" s="6"/>
      <c r="C10" s="51" t="s">
        <v>2</v>
      </c>
      <c r="D10" s="51"/>
      <c r="E10" s="51"/>
      <c r="F10" s="51"/>
      <c r="G10" s="52"/>
      <c r="H10" s="53" t="s">
        <v>3</v>
      </c>
      <c r="I10" s="51"/>
      <c r="J10" s="51"/>
      <c r="K10" s="52"/>
    </row>
    <row r="11" spans="2:13" x14ac:dyDescent="0.35">
      <c r="B11" s="9" t="s">
        <v>4</v>
      </c>
      <c r="C11" s="9" t="s">
        <v>7</v>
      </c>
      <c r="D11" s="10" t="s">
        <v>8</v>
      </c>
      <c r="E11" s="10" t="s">
        <v>9</v>
      </c>
      <c r="F11" s="10" t="s">
        <v>10</v>
      </c>
      <c r="G11" s="10" t="s">
        <v>11</v>
      </c>
      <c r="H11" s="11" t="s">
        <v>8</v>
      </c>
      <c r="I11" s="11" t="s">
        <v>9</v>
      </c>
      <c r="J11" s="11" t="s">
        <v>10</v>
      </c>
      <c r="K11" s="11" t="s">
        <v>11</v>
      </c>
    </row>
    <row r="12" spans="2:13" x14ac:dyDescent="0.35">
      <c r="B12" s="45" t="s">
        <v>49</v>
      </c>
      <c r="C12" s="10" t="s">
        <v>14</v>
      </c>
      <c r="D12" s="14">
        <v>11162</v>
      </c>
      <c r="E12" s="14">
        <v>20832.55</v>
      </c>
      <c r="F12" s="14">
        <v>301777.32999999996</v>
      </c>
      <c r="G12" s="14">
        <f>SUM(D12:F12)</f>
        <v>333771.87999999995</v>
      </c>
      <c r="H12" s="14">
        <v>14606196</v>
      </c>
      <c r="I12" s="14">
        <v>8949564</v>
      </c>
      <c r="J12" s="14">
        <v>31775456</v>
      </c>
      <c r="K12" s="14">
        <f>SUM(H12:J12)</f>
        <v>55331216</v>
      </c>
    </row>
    <row r="13" spans="2:13" x14ac:dyDescent="0.35">
      <c r="B13" s="45"/>
      <c r="C13" s="10" t="s">
        <v>16</v>
      </c>
      <c r="D13" s="14">
        <v>34047.360000000001</v>
      </c>
      <c r="E13" s="14">
        <v>29190.1</v>
      </c>
      <c r="F13" s="14">
        <v>530003.57999999996</v>
      </c>
      <c r="G13" s="14">
        <f t="shared" ref="G13:G14" si="0">SUM(D13:F13)</f>
        <v>593241.03999999992</v>
      </c>
      <c r="H13" s="14">
        <v>33780054</v>
      </c>
      <c r="I13" s="14">
        <v>13410540</v>
      </c>
      <c r="J13" s="14">
        <v>52673440</v>
      </c>
      <c r="K13" s="14">
        <f t="shared" ref="K13:K14" si="1">SUM(H13:J13)</f>
        <v>99864034</v>
      </c>
    </row>
    <row r="14" spans="2:13" x14ac:dyDescent="0.35">
      <c r="B14" s="45"/>
      <c r="C14" s="10" t="s">
        <v>18</v>
      </c>
      <c r="D14" s="14">
        <v>15718.2</v>
      </c>
      <c r="E14" s="14">
        <v>22405.474999999999</v>
      </c>
      <c r="F14" s="14">
        <v>474324.93</v>
      </c>
      <c r="G14" s="14">
        <f t="shared" si="0"/>
        <v>512448.60499999998</v>
      </c>
      <c r="H14" s="14">
        <v>14593854</v>
      </c>
      <c r="I14" s="14">
        <v>9569664</v>
      </c>
      <c r="J14" s="14">
        <v>50055238</v>
      </c>
      <c r="K14" s="14">
        <f t="shared" si="1"/>
        <v>74218756</v>
      </c>
    </row>
    <row r="15" spans="2:13" x14ac:dyDescent="0.35">
      <c r="B15" s="45"/>
      <c r="C15" s="16" t="s">
        <v>20</v>
      </c>
      <c r="D15" s="10">
        <f t="shared" ref="D15:J15" si="2">SUM(D12:D14)</f>
        <v>60927.56</v>
      </c>
      <c r="E15" s="10">
        <f t="shared" si="2"/>
        <v>72428.125</v>
      </c>
      <c r="F15" s="10">
        <f t="shared" si="2"/>
        <v>1306105.8399999999</v>
      </c>
      <c r="G15" s="17">
        <f t="shared" si="2"/>
        <v>1439461.5249999999</v>
      </c>
      <c r="H15" s="10">
        <f t="shared" si="2"/>
        <v>62980104</v>
      </c>
      <c r="I15" s="10">
        <f t="shared" si="2"/>
        <v>31929768</v>
      </c>
      <c r="J15" s="10">
        <f t="shared" si="2"/>
        <v>134504134</v>
      </c>
      <c r="K15" s="18">
        <f>SUM(H15:J15)</f>
        <v>229414006</v>
      </c>
    </row>
    <row r="16" spans="2:13" x14ac:dyDescent="0.35">
      <c r="B16" s="45" t="s">
        <v>50</v>
      </c>
      <c r="C16" s="20" t="s">
        <v>22</v>
      </c>
      <c r="D16" s="14"/>
      <c r="E16" s="14"/>
      <c r="F16" s="14"/>
      <c r="G16" s="14"/>
      <c r="H16" s="14"/>
      <c r="I16" s="14"/>
      <c r="J16" s="14"/>
      <c r="K16" s="14">
        <f>SUM(H16:J16)</f>
        <v>0</v>
      </c>
    </row>
    <row r="17" spans="2:11" x14ac:dyDescent="0.35">
      <c r="B17" s="45"/>
      <c r="C17" s="20" t="s">
        <v>23</v>
      </c>
      <c r="D17" s="14"/>
      <c r="E17" s="14"/>
      <c r="F17" s="14"/>
      <c r="G17" s="14"/>
      <c r="H17" s="14"/>
      <c r="I17" s="14"/>
      <c r="J17" s="14"/>
      <c r="K17" s="14">
        <f t="shared" ref="K17:K18" si="3">SUM(H17:J17)</f>
        <v>0</v>
      </c>
    </row>
    <row r="18" spans="2:11" x14ac:dyDescent="0.35">
      <c r="B18" s="45"/>
      <c r="C18" s="20" t="s">
        <v>24</v>
      </c>
      <c r="D18" s="14"/>
      <c r="E18" s="14"/>
      <c r="F18" s="14"/>
      <c r="G18" s="14"/>
      <c r="H18" s="14"/>
      <c r="I18" s="14"/>
      <c r="J18" s="14"/>
      <c r="K18" s="14">
        <f t="shared" si="3"/>
        <v>0</v>
      </c>
    </row>
    <row r="19" spans="2:11" x14ac:dyDescent="0.35">
      <c r="B19" s="45"/>
      <c r="C19" s="21" t="s">
        <v>11</v>
      </c>
      <c r="D19" s="10">
        <f t="shared" ref="D19:K19" si="4">SUM(D16:D18)</f>
        <v>0</v>
      </c>
      <c r="E19" s="10">
        <f t="shared" si="4"/>
        <v>0</v>
      </c>
      <c r="F19" s="10">
        <f t="shared" si="4"/>
        <v>0</v>
      </c>
      <c r="G19" s="17">
        <f>SUM(G16:G18)</f>
        <v>0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8">
        <f t="shared" si="4"/>
        <v>0</v>
      </c>
    </row>
    <row r="20" spans="2:11" x14ac:dyDescent="0.35">
      <c r="B20" s="45" t="s">
        <v>51</v>
      </c>
      <c r="C20" s="20" t="s">
        <v>26</v>
      </c>
      <c r="D20" s="14"/>
      <c r="E20" s="14"/>
      <c r="F20" s="14"/>
      <c r="G20" s="14"/>
      <c r="H20" s="14"/>
      <c r="I20" s="14"/>
      <c r="J20" s="14"/>
      <c r="K20" s="14">
        <f>SUM(H20:J20)</f>
        <v>0</v>
      </c>
    </row>
    <row r="21" spans="2:11" x14ac:dyDescent="0.35">
      <c r="B21" s="45"/>
      <c r="C21" s="20" t="s">
        <v>27</v>
      </c>
      <c r="D21" s="14"/>
      <c r="E21" s="14"/>
      <c r="F21" s="14"/>
      <c r="G21" s="14"/>
      <c r="H21" s="14"/>
      <c r="I21" s="14"/>
      <c r="J21" s="14"/>
      <c r="K21" s="14">
        <f t="shared" ref="K21:K22" si="5">SUM(H21:J21)</f>
        <v>0</v>
      </c>
    </row>
    <row r="22" spans="2:11" x14ac:dyDescent="0.35">
      <c r="B22" s="45"/>
      <c r="C22" s="20" t="s">
        <v>28</v>
      </c>
      <c r="D22" s="14"/>
      <c r="E22" s="14"/>
      <c r="F22" s="14"/>
      <c r="G22" s="14"/>
      <c r="H22" s="14"/>
      <c r="I22" s="14"/>
      <c r="J22" s="14"/>
      <c r="K22" s="14">
        <f t="shared" si="5"/>
        <v>0</v>
      </c>
    </row>
    <row r="23" spans="2:11" x14ac:dyDescent="0.35">
      <c r="B23" s="45"/>
      <c r="C23" s="20" t="s">
        <v>11</v>
      </c>
      <c r="D23" s="10">
        <f>SUM(D20:D22)</f>
        <v>0</v>
      </c>
      <c r="E23" s="10">
        <f t="shared" ref="E23:I23" si="6">SUM(E20:E22)</f>
        <v>0</v>
      </c>
      <c r="F23" s="10">
        <f t="shared" si="6"/>
        <v>0</v>
      </c>
      <c r="G23" s="17">
        <f>SUM(G20:G22)</f>
        <v>0</v>
      </c>
      <c r="H23" s="10">
        <f t="shared" si="6"/>
        <v>0</v>
      </c>
      <c r="I23" s="10">
        <f t="shared" si="6"/>
        <v>0</v>
      </c>
      <c r="J23" s="10">
        <f>SUM(J20:J22)</f>
        <v>0</v>
      </c>
      <c r="K23" s="18">
        <f>SUM(K20:K22)</f>
        <v>0</v>
      </c>
    </row>
    <row r="24" spans="2:11" x14ac:dyDescent="0.35">
      <c r="B24" s="45" t="s">
        <v>52</v>
      </c>
      <c r="C24" s="20" t="s">
        <v>30</v>
      </c>
      <c r="D24" s="14"/>
      <c r="E24" s="14"/>
      <c r="F24" s="14"/>
      <c r="G24" s="22"/>
      <c r="H24" s="14"/>
      <c r="I24" s="14"/>
      <c r="J24" s="14"/>
      <c r="K24" s="22">
        <f>SUM(H24:J24)</f>
        <v>0</v>
      </c>
    </row>
    <row r="25" spans="2:11" x14ac:dyDescent="0.35">
      <c r="B25" s="45"/>
      <c r="C25" s="20" t="s">
        <v>31</v>
      </c>
      <c r="D25" s="14"/>
      <c r="E25" s="14"/>
      <c r="F25" s="14"/>
      <c r="G25" s="22"/>
      <c r="H25" s="14"/>
      <c r="I25" s="14"/>
      <c r="J25" s="14"/>
      <c r="K25" s="22">
        <f t="shared" ref="K25:K26" si="7">SUM(H25:J25)</f>
        <v>0</v>
      </c>
    </row>
    <row r="26" spans="2:11" x14ac:dyDescent="0.35">
      <c r="B26" s="45"/>
      <c r="C26" s="20" t="s">
        <v>32</v>
      </c>
      <c r="D26" s="14"/>
      <c r="E26" s="14"/>
      <c r="F26" s="14"/>
      <c r="G26" s="22"/>
      <c r="H26" s="14"/>
      <c r="I26" s="14"/>
      <c r="J26" s="14"/>
      <c r="K26" s="22">
        <f t="shared" si="7"/>
        <v>0</v>
      </c>
    </row>
    <row r="27" spans="2:11" x14ac:dyDescent="0.35">
      <c r="B27" s="45"/>
      <c r="C27" s="20" t="s">
        <v>11</v>
      </c>
      <c r="D27" s="10">
        <f>SUM(D24:D26)</f>
        <v>0</v>
      </c>
      <c r="E27" s="10">
        <f>SUM(E24:E26)</f>
        <v>0</v>
      </c>
      <c r="F27" s="10">
        <f>SUM(F24:F26)</f>
        <v>0</v>
      </c>
      <c r="G27" s="43">
        <f>SUM(G24:G26)</f>
        <v>0</v>
      </c>
      <c r="H27" s="10">
        <f>SUM(H24:H26)</f>
        <v>0</v>
      </c>
      <c r="I27" s="10">
        <f t="shared" ref="I27:J27" si="8">SUM(I24:I26)</f>
        <v>0</v>
      </c>
      <c r="J27" s="10">
        <f t="shared" si="8"/>
        <v>0</v>
      </c>
      <c r="K27" s="43">
        <f>SUM(K24:K26)</f>
        <v>0</v>
      </c>
    </row>
    <row r="28" spans="2:11" x14ac:dyDescent="0.35">
      <c r="B28" s="46" t="s">
        <v>33</v>
      </c>
      <c r="C28" s="47"/>
      <c r="D28" s="10">
        <f t="shared" ref="D28:K28" si="9">D27+D23+D19+D15</f>
        <v>60927.56</v>
      </c>
      <c r="E28" s="10">
        <f t="shared" si="9"/>
        <v>72428.125</v>
      </c>
      <c r="F28" s="10">
        <f t="shared" si="9"/>
        <v>1306105.8399999999</v>
      </c>
      <c r="G28" s="24">
        <f t="shared" si="9"/>
        <v>1439461.5249999999</v>
      </c>
      <c r="H28" s="10">
        <f>H27+H23+H19+H15</f>
        <v>62980104</v>
      </c>
      <c r="I28" s="10">
        <f t="shared" si="9"/>
        <v>31929768</v>
      </c>
      <c r="J28" s="10">
        <f t="shared" si="9"/>
        <v>134504134</v>
      </c>
      <c r="K28" s="24">
        <f t="shared" si="9"/>
        <v>229414006</v>
      </c>
    </row>
  </sheetData>
  <mergeCells count="9">
    <mergeCell ref="B28:C28"/>
    <mergeCell ref="E9:J9"/>
    <mergeCell ref="C1:M8"/>
    <mergeCell ref="C10:G10"/>
    <mergeCell ref="H10:K10"/>
    <mergeCell ref="B12:B15"/>
    <mergeCell ref="B16:B19"/>
    <mergeCell ref="B20:B23"/>
    <mergeCell ref="B24:B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133-026E-40E5-827D-BED4989A34CF}">
  <sheetPr>
    <tabColor theme="8" tint="0.59999389629810485"/>
  </sheetPr>
  <dimension ref="B2:G31"/>
  <sheetViews>
    <sheetView showGridLines="0" topLeftCell="A8" workbookViewId="0">
      <selection activeCell="B5" sqref="B5:G10"/>
    </sheetView>
  </sheetViews>
  <sheetFormatPr defaultRowHeight="14.5" x14ac:dyDescent="0.35"/>
  <cols>
    <col min="2" max="2" width="10" customWidth="1"/>
    <col min="3" max="3" width="13.453125" customWidth="1"/>
    <col min="4" max="5" width="12.1796875" bestFit="1" customWidth="1"/>
    <col min="6" max="6" width="11.81640625" customWidth="1"/>
    <col min="7" max="7" width="15.1796875" customWidth="1"/>
  </cols>
  <sheetData>
    <row r="2" spans="2:7" x14ac:dyDescent="0.35">
      <c r="C2" s="57" t="s">
        <v>41</v>
      </c>
      <c r="D2" s="57"/>
      <c r="E2" s="57"/>
      <c r="F2" s="57"/>
      <c r="G2" s="57"/>
    </row>
    <row r="3" spans="2:7" x14ac:dyDescent="0.35">
      <c r="C3" s="57"/>
      <c r="D3" s="57"/>
      <c r="E3" s="57"/>
      <c r="F3" s="57"/>
      <c r="G3" s="57"/>
    </row>
    <row r="5" spans="2:7" x14ac:dyDescent="0.35">
      <c r="B5" s="27"/>
      <c r="C5" s="55" t="s">
        <v>43</v>
      </c>
      <c r="D5" s="58"/>
      <c r="E5" s="58"/>
      <c r="F5" s="58"/>
      <c r="G5" s="56"/>
    </row>
    <row r="6" spans="2:7" x14ac:dyDescent="0.35">
      <c r="B6" s="9" t="s">
        <v>4</v>
      </c>
      <c r="C6" s="9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2:7" ht="14.5" customHeight="1" x14ac:dyDescent="0.35">
      <c r="B7" s="59" t="s">
        <v>13</v>
      </c>
      <c r="C7" s="10" t="s">
        <v>35</v>
      </c>
      <c r="D7" s="28">
        <v>45506</v>
      </c>
      <c r="E7" s="28">
        <v>67183</v>
      </c>
      <c r="F7" s="28">
        <v>677472</v>
      </c>
      <c r="G7" s="29">
        <f>SUM(D7:F7)</f>
        <v>790161</v>
      </c>
    </row>
    <row r="8" spans="2:7" x14ac:dyDescent="0.35">
      <c r="B8" s="60"/>
      <c r="C8" s="10" t="s">
        <v>36</v>
      </c>
      <c r="D8" s="30">
        <v>20723</v>
      </c>
      <c r="E8" s="30">
        <v>16205</v>
      </c>
      <c r="F8" s="30">
        <v>568028</v>
      </c>
      <c r="G8" s="13">
        <f>SUM(D8:F8)</f>
        <v>604956</v>
      </c>
    </row>
    <row r="9" spans="2:7" x14ac:dyDescent="0.35">
      <c r="B9" s="60"/>
      <c r="C9" s="10" t="s">
        <v>37</v>
      </c>
      <c r="D9" s="31"/>
      <c r="E9" s="31">
        <v>2668</v>
      </c>
      <c r="F9" s="31"/>
      <c r="G9" s="31">
        <f t="shared" ref="G9" si="0">SUM(D9:F9)</f>
        <v>2668</v>
      </c>
    </row>
    <row r="10" spans="2:7" x14ac:dyDescent="0.35">
      <c r="B10" s="61"/>
      <c r="C10" s="32" t="s">
        <v>11</v>
      </c>
      <c r="D10" s="33">
        <f>SUM(D7:D9)</f>
        <v>66229</v>
      </c>
      <c r="E10" s="33">
        <f>SUM(E7:E9)</f>
        <v>86056</v>
      </c>
      <c r="F10" s="33">
        <f>SUM(F7:F9)</f>
        <v>1245500</v>
      </c>
      <c r="G10" s="33">
        <f>SUM(D10:F10)</f>
        <v>1397785</v>
      </c>
    </row>
    <row r="11" spans="2:7" ht="14.5" customHeight="1" x14ac:dyDescent="0.35">
      <c r="B11" s="59" t="s">
        <v>38</v>
      </c>
      <c r="C11" s="10" t="s">
        <v>35</v>
      </c>
      <c r="D11" s="28">
        <v>28449.999999999996</v>
      </c>
      <c r="E11" s="28">
        <v>50399</v>
      </c>
      <c r="F11" s="28">
        <v>1821889</v>
      </c>
      <c r="G11" s="28">
        <f t="shared" ref="G11:G18" si="1">SUM(D11:F11)</f>
        <v>1900738</v>
      </c>
    </row>
    <row r="12" spans="2:7" x14ac:dyDescent="0.35">
      <c r="B12" s="60"/>
      <c r="C12" s="10" t="s">
        <v>36</v>
      </c>
      <c r="D12" s="30">
        <v>10095</v>
      </c>
      <c r="E12" s="30">
        <v>16991</v>
      </c>
      <c r="F12" s="30">
        <v>976344</v>
      </c>
      <c r="G12" s="30">
        <f t="shared" si="1"/>
        <v>1003430</v>
      </c>
    </row>
    <row r="13" spans="2:7" x14ac:dyDescent="0.35">
      <c r="B13" s="60"/>
      <c r="C13" s="10" t="s">
        <v>37</v>
      </c>
      <c r="D13" s="31"/>
      <c r="E13" s="31">
        <v>9322</v>
      </c>
      <c r="F13" s="31"/>
      <c r="G13" s="31">
        <f t="shared" si="1"/>
        <v>9322</v>
      </c>
    </row>
    <row r="14" spans="2:7" x14ac:dyDescent="0.35">
      <c r="B14" s="61"/>
      <c r="C14" s="32" t="s">
        <v>11</v>
      </c>
      <c r="D14" s="33">
        <f>SUM(D11:D13)</f>
        <v>38545</v>
      </c>
      <c r="E14" s="33">
        <f t="shared" ref="E14" si="2">SUM(E11:E13)</f>
        <v>76712</v>
      </c>
      <c r="F14" s="33">
        <f>SUM(F11:F13)</f>
        <v>2798233</v>
      </c>
      <c r="G14" s="33">
        <f t="shared" si="1"/>
        <v>2913490</v>
      </c>
    </row>
    <row r="15" spans="2:7" ht="14.5" customHeight="1" x14ac:dyDescent="0.35">
      <c r="B15" s="59" t="s">
        <v>39</v>
      </c>
      <c r="C15" s="10" t="s">
        <v>35</v>
      </c>
      <c r="D15" s="28">
        <v>45411</v>
      </c>
      <c r="E15" s="28">
        <v>33886</v>
      </c>
      <c r="F15" s="28">
        <v>372165.99999999988</v>
      </c>
      <c r="G15" s="29">
        <f t="shared" si="1"/>
        <v>451462.99999999988</v>
      </c>
    </row>
    <row r="16" spans="2:7" x14ac:dyDescent="0.35">
      <c r="B16" s="60"/>
      <c r="C16" s="10" t="s">
        <v>36</v>
      </c>
      <c r="D16" s="30">
        <v>21188</v>
      </c>
      <c r="E16" s="30">
        <v>17558</v>
      </c>
      <c r="F16" s="30">
        <v>480829</v>
      </c>
      <c r="G16" s="13">
        <f t="shared" si="1"/>
        <v>519575</v>
      </c>
    </row>
    <row r="17" spans="2:7" x14ac:dyDescent="0.35">
      <c r="B17" s="60"/>
      <c r="C17" s="10" t="s">
        <v>37</v>
      </c>
      <c r="D17" s="31">
        <v>0</v>
      </c>
      <c r="E17" s="31">
        <v>8262</v>
      </c>
      <c r="F17" s="31">
        <v>0</v>
      </c>
      <c r="G17" s="31">
        <f t="shared" si="1"/>
        <v>8262</v>
      </c>
    </row>
    <row r="18" spans="2:7" x14ac:dyDescent="0.35">
      <c r="B18" s="61"/>
      <c r="C18" s="32" t="s">
        <v>11</v>
      </c>
      <c r="D18" s="33">
        <f>SUM(D15:D17)</f>
        <v>66599</v>
      </c>
      <c r="E18" s="33">
        <f t="shared" ref="E18" si="3">SUM(E15:E17)</f>
        <v>59706</v>
      </c>
      <c r="F18" s="33">
        <f>SUM(F15:F17)</f>
        <v>852994.99999999988</v>
      </c>
      <c r="G18" s="33">
        <f t="shared" si="1"/>
        <v>979299.99999999988</v>
      </c>
    </row>
    <row r="19" spans="2:7" x14ac:dyDescent="0.35">
      <c r="B19" s="45" t="s">
        <v>40</v>
      </c>
      <c r="C19" s="10" t="s">
        <v>35</v>
      </c>
      <c r="D19" s="28">
        <v>25443</v>
      </c>
      <c r="E19" s="28">
        <v>51217</v>
      </c>
      <c r="F19" s="28">
        <v>585879</v>
      </c>
      <c r="G19" s="29">
        <v>662539</v>
      </c>
    </row>
    <row r="20" spans="2:7" x14ac:dyDescent="0.35">
      <c r="B20" s="45"/>
      <c r="C20" s="10" t="s">
        <v>36</v>
      </c>
      <c r="D20" s="30">
        <v>15799</v>
      </c>
      <c r="E20" s="30">
        <v>6733</v>
      </c>
      <c r="F20" s="30">
        <v>423714</v>
      </c>
      <c r="G20" s="13">
        <v>446246</v>
      </c>
    </row>
    <row r="21" spans="2:7" x14ac:dyDescent="0.35">
      <c r="B21" s="45"/>
      <c r="C21" s="10" t="s">
        <v>37</v>
      </c>
      <c r="D21" s="31"/>
      <c r="E21" s="31">
        <v>11267</v>
      </c>
      <c r="F21" s="31"/>
      <c r="G21" s="31">
        <v>11267</v>
      </c>
    </row>
    <row r="22" spans="2:7" x14ac:dyDescent="0.35">
      <c r="B22" s="45"/>
      <c r="C22" s="34" t="s">
        <v>11</v>
      </c>
      <c r="D22" s="35">
        <f>SUM(D19:D21)</f>
        <v>41242</v>
      </c>
      <c r="E22" s="35">
        <f>SUM(E19:E21)</f>
        <v>69217</v>
      </c>
      <c r="F22" s="35">
        <f t="shared" ref="F22" si="4">SUM(F19:F21)</f>
        <v>1009593</v>
      </c>
      <c r="G22" s="35">
        <f>SUM(G19:G21)</f>
        <v>1120052</v>
      </c>
    </row>
    <row r="23" spans="2:7" x14ac:dyDescent="0.35">
      <c r="B23" s="55" t="s">
        <v>33</v>
      </c>
      <c r="C23" s="56"/>
      <c r="D23" s="36">
        <f>D10+D14+D18+D22</f>
        <v>212615</v>
      </c>
      <c r="E23" s="36">
        <f t="shared" ref="E23:F23" si="5">E10+E14+E18+E22</f>
        <v>291691</v>
      </c>
      <c r="F23" s="36">
        <f t="shared" si="5"/>
        <v>5906321</v>
      </c>
      <c r="G23" s="37">
        <f>G10+G14+G18+G22</f>
        <v>6410627</v>
      </c>
    </row>
    <row r="24" spans="2:7" x14ac:dyDescent="0.35">
      <c r="D24" s="38"/>
      <c r="E24" s="38"/>
      <c r="F24" s="38"/>
    </row>
    <row r="25" spans="2:7" x14ac:dyDescent="0.35">
      <c r="C25" t="s">
        <v>42</v>
      </c>
    </row>
    <row r="28" spans="2:7" x14ac:dyDescent="0.35">
      <c r="D28" s="38"/>
      <c r="E28" s="38"/>
    </row>
    <row r="29" spans="2:7" x14ac:dyDescent="0.35">
      <c r="D29" s="38"/>
      <c r="E29" s="38"/>
      <c r="F29" s="38"/>
    </row>
    <row r="30" spans="2:7" x14ac:dyDescent="0.35">
      <c r="D30" s="38"/>
      <c r="E30" s="38"/>
    </row>
    <row r="31" spans="2:7" x14ac:dyDescent="0.35">
      <c r="D31" s="39"/>
      <c r="E31" s="39"/>
      <c r="F31" s="39"/>
    </row>
  </sheetData>
  <mergeCells count="7">
    <mergeCell ref="B19:B22"/>
    <mergeCell ref="B23:C23"/>
    <mergeCell ref="C2:G3"/>
    <mergeCell ref="C5:G5"/>
    <mergeCell ref="B7:B10"/>
    <mergeCell ref="B11:B14"/>
    <mergeCell ref="B15:B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36D3-83B4-479A-868B-5DA268C1B519}">
  <sheetPr>
    <tabColor theme="5"/>
  </sheetPr>
  <dimension ref="B2:G7"/>
  <sheetViews>
    <sheetView tabSelected="1" workbookViewId="0">
      <selection activeCell="B4" sqref="B4:B7"/>
    </sheetView>
  </sheetViews>
  <sheetFormatPr defaultRowHeight="14.5" x14ac:dyDescent="0.35"/>
  <cols>
    <col min="3" max="3" width="16.6328125" customWidth="1"/>
    <col min="5" max="6" width="13.26953125" customWidth="1"/>
    <col min="7" max="7" width="13.08984375" customWidth="1"/>
  </cols>
  <sheetData>
    <row r="2" spans="2:7" x14ac:dyDescent="0.35">
      <c r="B2" s="27"/>
      <c r="C2" s="55" t="s">
        <v>43</v>
      </c>
      <c r="D2" s="58"/>
      <c r="E2" s="58"/>
      <c r="F2" s="58"/>
      <c r="G2" s="56"/>
    </row>
    <row r="3" spans="2:7" ht="43.5" x14ac:dyDescent="0.35">
      <c r="B3" s="9" t="s">
        <v>4</v>
      </c>
      <c r="C3" s="9" t="s">
        <v>7</v>
      </c>
      <c r="D3" s="10" t="s">
        <v>8</v>
      </c>
      <c r="E3" s="10" t="s">
        <v>9</v>
      </c>
      <c r="F3" s="10" t="s">
        <v>10</v>
      </c>
      <c r="G3" s="10" t="s">
        <v>11</v>
      </c>
    </row>
    <row r="4" spans="2:7" x14ac:dyDescent="0.35">
      <c r="B4" s="59" t="s">
        <v>49</v>
      </c>
      <c r="C4" s="10" t="s">
        <v>35</v>
      </c>
      <c r="D4" s="28">
        <v>39997</v>
      </c>
      <c r="E4" s="28">
        <v>55818</v>
      </c>
      <c r="F4" s="28">
        <v>721037</v>
      </c>
      <c r="G4" s="29">
        <v>816852</v>
      </c>
    </row>
    <row r="5" spans="2:7" x14ac:dyDescent="0.35">
      <c r="B5" s="60"/>
      <c r="C5" s="10" t="s">
        <v>36</v>
      </c>
      <c r="D5" s="30">
        <v>20930.23</v>
      </c>
      <c r="E5" s="30">
        <v>16610.125</v>
      </c>
      <c r="F5" s="30">
        <v>585068.84</v>
      </c>
      <c r="G5" s="13">
        <v>622609.19499999995</v>
      </c>
    </row>
    <row r="6" spans="2:7" x14ac:dyDescent="0.35">
      <c r="B6" s="60"/>
      <c r="C6" s="10" t="s">
        <v>37</v>
      </c>
      <c r="D6" s="44">
        <v>0</v>
      </c>
      <c r="E6" s="44"/>
      <c r="F6" s="44">
        <v>0</v>
      </c>
      <c r="G6" s="31"/>
    </row>
    <row r="7" spans="2:7" x14ac:dyDescent="0.35">
      <c r="B7" s="61"/>
      <c r="C7" s="32" t="s">
        <v>11</v>
      </c>
      <c r="D7" s="33">
        <f>SUM(D4:D6)</f>
        <v>60927.229999999996</v>
      </c>
      <c r="E7" s="33">
        <f>SUM(E4:E6)</f>
        <v>72428.125</v>
      </c>
      <c r="F7" s="33">
        <f>SUM(F4:F6)</f>
        <v>1306105.8399999999</v>
      </c>
      <c r="G7" s="33">
        <f>SUM(D7:F7)</f>
        <v>1439461.1949999998</v>
      </c>
    </row>
  </sheetData>
  <mergeCells count="2">
    <mergeCell ref="C2:G2"/>
    <mergeCell ref="B4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51FB-4217-4B75-9C5E-B0268A07A8CA}">
  <dimension ref="A3:E16"/>
  <sheetViews>
    <sheetView showGridLines="0" workbookViewId="0">
      <selection activeCell="K25" sqref="K25"/>
    </sheetView>
  </sheetViews>
  <sheetFormatPr defaultRowHeight="14.5" x14ac:dyDescent="0.35"/>
  <cols>
    <col min="1" max="1" width="12.453125" bestFit="1" customWidth="1"/>
    <col min="2" max="2" width="16.08984375" bestFit="1" customWidth="1"/>
    <col min="3" max="3" width="13.54296875" bestFit="1" customWidth="1"/>
    <col min="4" max="4" width="13.1796875" bestFit="1" customWidth="1"/>
    <col min="5" max="5" width="11.08984375" bestFit="1" customWidth="1"/>
    <col min="6" max="6" width="12.1796875" bestFit="1" customWidth="1"/>
    <col min="7" max="8" width="11.08984375" bestFit="1" customWidth="1"/>
  </cols>
  <sheetData>
    <row r="3" spans="1:5" x14ac:dyDescent="0.35">
      <c r="A3" s="40" t="s">
        <v>44</v>
      </c>
      <c r="B3" t="s">
        <v>48</v>
      </c>
      <c r="C3" t="s">
        <v>46</v>
      </c>
      <c r="D3" t="s">
        <v>47</v>
      </c>
      <c r="E3" t="s">
        <v>45</v>
      </c>
    </row>
    <row r="4" spans="1:5" x14ac:dyDescent="0.35">
      <c r="A4" s="41" t="s">
        <v>18</v>
      </c>
      <c r="B4" s="42">
        <v>44356636.799999997</v>
      </c>
      <c r="C4" s="42">
        <v>22600512</v>
      </c>
      <c r="D4" s="42">
        <v>12628464</v>
      </c>
      <c r="E4" s="42">
        <v>489388</v>
      </c>
    </row>
    <row r="5" spans="1:5" x14ac:dyDescent="0.35">
      <c r="A5" s="41" t="s">
        <v>14</v>
      </c>
      <c r="B5" s="42">
        <v>35728862.399999999</v>
      </c>
      <c r="C5" s="42">
        <v>20167992</v>
      </c>
      <c r="D5" s="42">
        <v>12696864</v>
      </c>
      <c r="E5" s="42">
        <v>401615</v>
      </c>
    </row>
    <row r="6" spans="1:5" x14ac:dyDescent="0.35">
      <c r="A6" s="41" t="s">
        <v>16</v>
      </c>
      <c r="B6" s="42">
        <v>45460900.799999997</v>
      </c>
      <c r="C6" s="42">
        <v>26374572</v>
      </c>
      <c r="D6" s="42">
        <v>13916208</v>
      </c>
      <c r="E6" s="42">
        <v>506782</v>
      </c>
    </row>
    <row r="7" spans="1:5" x14ac:dyDescent="0.35">
      <c r="A7" s="41" t="s">
        <v>22</v>
      </c>
      <c r="B7" s="42">
        <v>52347294.912</v>
      </c>
      <c r="C7" s="42">
        <v>16136280</v>
      </c>
      <c r="D7" s="42">
        <v>9365620.8000000007</v>
      </c>
      <c r="E7" s="42">
        <v>530165.73</v>
      </c>
    </row>
    <row r="8" spans="1:5" x14ac:dyDescent="0.35">
      <c r="A8" s="41" t="s">
        <v>23</v>
      </c>
      <c r="B8" s="42">
        <v>68955569.75999999</v>
      </c>
      <c r="C8" s="42">
        <v>10965780</v>
      </c>
      <c r="D8" s="42">
        <v>12368044.800000001</v>
      </c>
      <c r="E8" s="42">
        <v>688908.61</v>
      </c>
    </row>
    <row r="9" spans="1:5" x14ac:dyDescent="0.35">
      <c r="A9" s="41" t="s">
        <v>24</v>
      </c>
      <c r="B9" s="42">
        <v>174190540.12799999</v>
      </c>
      <c r="C9" s="42">
        <v>14526540</v>
      </c>
      <c r="D9" s="42">
        <v>15088094.4</v>
      </c>
      <c r="E9" s="42">
        <v>1694415.6600000001</v>
      </c>
    </row>
    <row r="10" spans="1:5" x14ac:dyDescent="0.35">
      <c r="A10" s="41" t="s">
        <v>28</v>
      </c>
      <c r="B10" s="42">
        <v>31490164</v>
      </c>
      <c r="C10" s="42">
        <v>25125041</v>
      </c>
      <c r="D10" s="42">
        <v>13441632</v>
      </c>
      <c r="E10" s="42">
        <v>358770</v>
      </c>
    </row>
    <row r="11" spans="1:5" x14ac:dyDescent="0.35">
      <c r="A11" s="41" t="s">
        <v>26</v>
      </c>
      <c r="B11" s="42">
        <v>26541196</v>
      </c>
      <c r="C11" s="42">
        <v>24587862</v>
      </c>
      <c r="D11" s="42">
        <v>6525504</v>
      </c>
      <c r="E11" s="42">
        <v>295371</v>
      </c>
    </row>
    <row r="12" spans="1:5" x14ac:dyDescent="0.35">
      <c r="A12" s="41" t="s">
        <v>27</v>
      </c>
      <c r="B12" s="42">
        <v>28974130</v>
      </c>
      <c r="C12" s="42">
        <v>20642892</v>
      </c>
      <c r="D12" s="42">
        <v>11035771</v>
      </c>
      <c r="E12" s="42">
        <v>325159</v>
      </c>
    </row>
    <row r="13" spans="1:5" x14ac:dyDescent="0.35">
      <c r="A13" s="41" t="s">
        <v>30</v>
      </c>
      <c r="B13" s="42">
        <v>26976360</v>
      </c>
      <c r="C13" s="42">
        <v>6767916</v>
      </c>
      <c r="D13" s="42">
        <v>11073954</v>
      </c>
      <c r="E13" s="42">
        <v>305770</v>
      </c>
    </row>
    <row r="14" spans="1:5" x14ac:dyDescent="0.35">
      <c r="A14" s="41" t="s">
        <v>31</v>
      </c>
      <c r="B14" s="42">
        <v>34398672</v>
      </c>
      <c r="C14" s="42">
        <v>11478864</v>
      </c>
      <c r="D14" s="42">
        <v>10112982</v>
      </c>
      <c r="E14" s="42">
        <v>383417</v>
      </c>
    </row>
    <row r="15" spans="1:5" x14ac:dyDescent="0.35">
      <c r="A15" s="41" t="s">
        <v>32</v>
      </c>
      <c r="B15" s="42">
        <v>37968919.200000003</v>
      </c>
      <c r="C15" s="42">
        <v>25799676</v>
      </c>
      <c r="D15" s="42">
        <v>9130110</v>
      </c>
      <c r="E15" s="42">
        <v>430865</v>
      </c>
    </row>
    <row r="16" spans="1:5" x14ac:dyDescent="0.35">
      <c r="A16" s="41" t="s">
        <v>33</v>
      </c>
      <c r="B16" s="42">
        <v>607389246</v>
      </c>
      <c r="C16" s="42">
        <v>225173927</v>
      </c>
      <c r="D16" s="42">
        <v>137383249</v>
      </c>
      <c r="E16" s="42">
        <v>6410627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Livestock Export 2024 </vt:lpstr>
      <vt:lpstr>Livestock Export 2025</vt:lpstr>
      <vt:lpstr>Head by Ports-2024</vt:lpstr>
      <vt:lpstr> Port Exported 2025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Kayse Siyad Mohamed</dc:creator>
  <cp:lastModifiedBy>Kayse Siyad Mohamed</cp:lastModifiedBy>
  <dcterms:created xsi:type="dcterms:W3CDTF">2025-02-08T07:24:24Z</dcterms:created>
  <dcterms:modified xsi:type="dcterms:W3CDTF">2025-08-04T13:23:37Z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5d8276-70ba-4235-912c-04cc88d234a6_Enabled">
    <vt:lpwstr>true</vt:lpwstr>
  </property>
  <property fmtid="{D5CDD505-2E9C-101B-9397-08002B2CF9AE}" pid="3" name="MSIP_Label_145d8276-70ba-4235-912c-04cc88d234a6_SetDate">
    <vt:lpwstr>2025-02-08T07:41:23Z</vt:lpwstr>
  </property>
  <property fmtid="{D5CDD505-2E9C-101B-9397-08002B2CF9AE}" pid="4" name="MSIP_Label_145d8276-70ba-4235-912c-04cc88d234a6_Method">
    <vt:lpwstr>Privileged</vt:lpwstr>
  </property>
  <property fmtid="{D5CDD505-2E9C-101B-9397-08002B2CF9AE}" pid="5" name="MSIP_Label_145d8276-70ba-4235-912c-04cc88d234a6_Name">
    <vt:lpwstr>Public</vt:lpwstr>
  </property>
  <property fmtid="{D5CDD505-2E9C-101B-9397-08002B2CF9AE}" pid="6" name="MSIP_Label_145d8276-70ba-4235-912c-04cc88d234a6_SiteId">
    <vt:lpwstr>a8ae7534-9c11-40cd-a39a-b7b4c44ba010</vt:lpwstr>
  </property>
  <property fmtid="{D5CDD505-2E9C-101B-9397-08002B2CF9AE}" pid="7" name="MSIP_Label_145d8276-70ba-4235-912c-04cc88d234a6_ActionId">
    <vt:lpwstr>ba3d675a-79c1-42a9-b0a8-4113185f38af</vt:lpwstr>
  </property>
  <property fmtid="{D5CDD505-2E9C-101B-9397-08002B2CF9AE}" pid="8" name="MSIP_Label_145d8276-70ba-4235-912c-04cc88d234a6_ContentBits">
    <vt:lpwstr>0</vt:lpwstr>
  </property>
</Properties>
</file>